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<sst xmlns="http://schemas.openxmlformats.org/spreadsheetml/2006/main" count="268" uniqueCount="248">
  <si>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</si>
  <si>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</si>
  <si>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</si>
  <si>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</si>
  <si>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</si>
  <si>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</si>
  <si>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</si>
  <si>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</si>
  <si>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</si>
  <si>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</si>
  <si>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</si>
  <si>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</si>
  <si>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</si>
  <si>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</si>
  <si>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</si>
  <si>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</si>
  <si>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</si>
  <si>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</si>
  <si>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</si>
  <si>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</si>
  <si>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</si>
  <si>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</si>
  <si>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</si>
  <si>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</si>
  <si>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</si>
  <si>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</si>
  <si>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</si>
  <si>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</si>
  <si>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</si>
  <si>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</si>
  <si>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</si>
  <si>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</si>
  <si>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</si>
  <si>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</si>
  <si>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</si>
  <si>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</si>
  <si>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</si>
  <si>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</si>
  <si>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</si>
  <si>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</si>
  <si>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</si>
  <si>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</si>
  <si>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</si>
  <si>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</si>
  <si>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</si>
  <si>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</si>
  <si>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</si>
  <si>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</si>
  <si>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</si>
  <si>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</si>
  <si>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</si>
  <si>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</si>
  <si>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</si>
  <si>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</si>
  <si>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</si>
  <si>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</si>
  <si>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</si>
  <si>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</si>
  <si>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</si>
  <si>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</si>
  <si>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</si>
  <si>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</si>
  <si>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</si>
  <si>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</si>
  <si>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</si>
  <si>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</si>
  <si>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</si>
  <si>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</si>
  <si>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</si>
  <si>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</si>
  <si>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</si>
  <si>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</si>
  <si>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</si>
  <si>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</si>
  <si>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</si>
  <si>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</si>
  <si>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</si>
  <si>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</si>
  <si>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</si>
  <si>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</si>
  <si>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</si>
  <si>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</si>
  <si>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</si>
  <si>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</si>
  <si>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</si>
  <si>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</si>
  <si>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</si>
  <si>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</si>
  <si>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</si>
  <si>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</si>
  <si>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</si>
  <si>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</si>
  <si>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</si>
  <si>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</si>
  <si>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</si>
  <si>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</si>
  <si>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</si>
  <si>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</si>
  <si>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</si>
  <si>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</si>
  <si>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</si>
  <si>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</si>
  <si>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</si>
  <si>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</si>
  <si>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</si>
  <si>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</si>
  <si>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</si>
  <si>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</si>
  <si>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</si>
  <si>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</si>
  <si>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</si>
  <si>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</si>
  <si>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</si>
  <si>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</si>
  <si>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</si>
  <si>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</si>
  <si>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</si>
  <si>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</si>
  <si>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</si>
  <si>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</si>
  <si>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</si>
  <si>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</si>
  <si>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</si>
  <si>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</si>
  <si>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</si>
  <si>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</si>
  <si>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</si>
  <si>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</si>
  <si>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</si>
  <si>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</si>
  <si>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</si>
  <si>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</si>
  <si>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</si>
  <si>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</si>
  <si>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</si>
  <si>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</si>
  <si>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</si>
  <si>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</si>
  <si>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</si>
  <si>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</si>
  <si>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</si>
  <si>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</si>
  <si>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</si>
  <si>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</si>
  <si>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</si>
  <si>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</si>
  <si>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</si>
  <si>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</si>
  <si>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</si>
  <si>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</si>
  <si>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</si>
  <si>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</si>
  <si>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</si>
  <si>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</si>
  <si>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</si>
  <si>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</si>
  <si>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</si>
  <si>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</si>
  <si>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</si>
  <si>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</si>
  <si>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</si>
  <si>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</si>
  <si>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</si>
  <si>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</si>
  <si>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</si>
  <si>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</si>
  <si>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</si>
  <si>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</si>
  <si>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</si>
  <si>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</si>
  <si>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</si>
  <si>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</si>
  <si>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</si>
  <si>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</si>
  <si>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</si>
  <si>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</si>
  <si>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</si>
  <si>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</si>
  <si>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</si>
  <si>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</si>
  <si>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</si>
  <si>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</si>
  <si>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</si>
  <si>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</si>
  <si>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</si>
  <si>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</si>
  <si>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</si>
  <si>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</si>
  <si>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</si>
  <si>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</si>
  <si>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</si>
  <si>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</si>
  <si>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</si>
  <si>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</si>
  <si>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</si>
  <si>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</si>
  <si>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</si>
  <si>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</si>
  <si>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</si>
  <si>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</si>
  <si>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</si>
  <si>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</si>
  <si>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</si>
  <si>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</si>
  <si>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</si>
  <si>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</si>
  <si>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</si>
  <si>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</si>
  <si>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</si>
  <si>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</si>
  <si>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</si>
  <si>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</si>
  <si>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</si>
  <si>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</si>
  <si>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</si>
  <si>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</si>
  <si>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</si>
  <si>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</si>
  <si>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</si>
  <si>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</si>
  <si>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</si>
  <si>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</si>
  <si>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</si>
  <si>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</si>
  <si>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Чланарине</t>
  </si>
  <si>
    <t>Tрошкови специјализованих услуга по пројектима</t>
  </si>
  <si>
    <t>Возило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</si>
  <si>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</si>
  <si>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>План прихода  у 2020.</t>
  </si>
  <si>
    <t>План расхода  у 2020.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</si>
  <si>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</si>
  <si>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</si>
  <si>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</si>
  <si>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Извршење  за период  01.01-30.06.2020.</t>
  </si>
  <si>
    <t>План расхода  у 2021.</t>
  </si>
  <si>
    <t>Tрошкови специјализованих услуга за тестирања на лични захтев</t>
  </si>
  <si>
    <t>Извршење  за период  01.01-30.06.2021.</t>
  </si>
  <si>
    <t>Приходи  из  Буџета МЗ -набавка медиц.опреме - замрзивача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</si>
  <si>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</si>
  <si>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Приходи од имовине</t>
  </si>
  <si>
    <t>Приходи од имовине који припада имаоцима полиса осигурања</t>
  </si>
  <si>
    <t>Сопствени приходи из претходне године</t>
  </si>
  <si>
    <t>Закуп осталог простора</t>
  </si>
  <si>
    <t>ЗА ПЕРИОД 01.01-30.06.2021. ГОДИНУ</t>
  </si>
  <si>
    <t>Јул 2021.</t>
  </si>
  <si>
    <t>Телеф. централа са прип. инсталацијама и апаратима</t>
  </si>
  <si>
    <t>План прихода  у 2021.</t>
  </si>
  <si>
    <t>-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</si>
</sst>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5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71" fontId="33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71" fontId="0" fillId="0" borderId="10" xfId="42" applyFont="1" applyBorder="1" applyAlignment="1">
      <alignment/>
    </xf>
    <xf numFmtId="0" fontId="0" fillId="34" borderId="0" xfId="0" applyFont="1" applyFill="1" applyAlignment="1">
      <alignment/>
    </xf>
    <xf numFmtId="171" fontId="33" fillId="33" borderId="10" xfId="42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86" fontId="8" fillId="33" borderId="12" xfId="42" applyNumberFormat="1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1" fontId="8" fillId="33" borderId="12" xfId="42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3" fontId="10" fillId="0" borderId="14" xfId="45" applyNumberFormat="1" applyFont="1" applyFill="1" applyBorder="1" applyAlignment="1">
      <alignment wrapText="1"/>
    </xf>
    <xf numFmtId="171" fontId="11" fillId="0" borderId="15" xfId="42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" fontId="10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/>
    </xf>
    <xf numFmtId="3" fontId="10" fillId="0" borderId="16" xfId="42" applyNumberFormat="1" applyFont="1" applyFill="1" applyBorder="1" applyAlignment="1">
      <alignment wrapText="1"/>
    </xf>
    <xf numFmtId="3" fontId="4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6" xfId="42" applyNumberFormat="1" applyFont="1" applyFill="1" applyBorder="1" applyAlignment="1">
      <alignment/>
    </xf>
    <xf numFmtId="171" fontId="11" fillId="34" borderId="15" xfId="42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distributed" wrapText="1"/>
    </xf>
    <xf numFmtId="3" fontId="10" fillId="0" borderId="16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171" fontId="11" fillId="0" borderId="15" xfId="42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0" fillId="0" borderId="16" xfId="42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/>
    </xf>
    <xf numFmtId="3" fontId="4" fillId="34" borderId="16" xfId="44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3" fontId="4" fillId="34" borderId="10" xfId="44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 wrapText="1"/>
    </xf>
    <xf numFmtId="195" fontId="4" fillId="0" borderId="0" xfId="42" applyNumberFormat="1" applyFont="1" applyFill="1" applyAlignment="1">
      <alignment horizontal="right"/>
    </xf>
    <xf numFmtId="195" fontId="9" fillId="0" borderId="0" xfId="42" applyNumberFormat="1" applyFont="1" applyFill="1" applyAlignment="1">
      <alignment horizontal="right"/>
    </xf>
    <xf numFmtId="3" fontId="10" fillId="0" borderId="14" xfId="47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/>
    </xf>
    <xf numFmtId="171" fontId="4" fillId="0" borderId="0" xfId="44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wrapText="1"/>
    </xf>
    <xf numFmtId="3" fontId="2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16" xfId="0" applyFont="1" applyFill="1" applyBorder="1" applyAlignment="1">
      <alignment vertical="top" wrapText="1"/>
    </xf>
    <xf numFmtId="195" fontId="0" fillId="0" borderId="0" xfId="0" applyNumberFormat="1" applyFont="1" applyFill="1" applyAlignment="1">
      <alignment/>
    </xf>
    <xf numFmtId="171" fontId="11" fillId="0" borderId="15" xfId="42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71" fontId="0" fillId="0" borderId="10" xfId="42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21">
      <selection activeCell="A17" sqref="A17"/>
    </sheetView>
  </sheetViews>
  <sheetFormatPr defaultColWidth="9.140625" defaultRowHeight="12.75"/>
  <cols>
    <col min="1" max="1" width="192.421875" style="0" customWidth="1"/>
  </cols>
  <sheetData>
    <row r="1" ht="17.25">
      <c r="A1" s="4" t="s">
        <v>109</v>
      </c>
    </row>
    <row r="2" ht="17.25">
      <c r="A2" s="4" t="s">
        <v>110</v>
      </c>
    </row>
    <row r="3" ht="12">
      <c r="A3" s="2"/>
    </row>
    <row r="4" ht="12">
      <c r="A4" s="2"/>
    </row>
    <row r="5" ht="12">
      <c r="A5" s="2"/>
    </row>
    <row r="6" ht="12">
      <c r="A6" s="2"/>
    </row>
    <row r="7" ht="12">
      <c r="A7" s="2"/>
    </row>
    <row r="8" ht="254.25" customHeight="1">
      <c r="A8" s="1" t="s">
        <v>222</v>
      </c>
    </row>
    <row r="9" ht="36.75" customHeight="1">
      <c r="A9" s="1" t="s">
        <v>221</v>
      </c>
    </row>
    <row r="10" ht="39.75" customHeight="1">
      <c r="A10" s="5" t="s">
        <v>243</v>
      </c>
    </row>
    <row r="11" ht="22.5">
      <c r="A11" s="5"/>
    </row>
    <row r="12" ht="27">
      <c r="A12" s="1"/>
    </row>
    <row r="17" ht="324" customHeight="1"/>
    <row r="18" ht="15">
      <c r="A18" s="3" t="s">
        <v>244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36">
      <selection activeCell="H25" sqref="H25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hidden="1" customWidth="1"/>
    <col min="4" max="4" width="18.00390625" style="0" hidden="1" customWidth="1"/>
    <col min="5" max="5" width="16.00390625" style="21" hidden="1" customWidth="1"/>
    <col min="6" max="6" width="21.28125" style="0" customWidth="1"/>
    <col min="7" max="8" width="18.00390625" style="0" customWidth="1"/>
  </cols>
  <sheetData>
    <row r="1" spans="1:8" ht="45.75" customHeight="1">
      <c r="A1" s="23"/>
      <c r="B1" s="24" t="s">
        <v>0</v>
      </c>
      <c r="C1" s="25" t="s">
        <v>228</v>
      </c>
      <c r="D1" s="26" t="s">
        <v>233</v>
      </c>
      <c r="E1" s="32" t="s">
        <v>223</v>
      </c>
      <c r="F1" s="25" t="s">
        <v>246</v>
      </c>
      <c r="G1" s="26" t="s">
        <v>236</v>
      </c>
      <c r="H1" s="27" t="s">
        <v>223</v>
      </c>
    </row>
    <row r="2" spans="1:8" ht="22.5" customHeight="1">
      <c r="A2" s="6">
        <v>7</v>
      </c>
      <c r="B2" s="6" t="s">
        <v>1</v>
      </c>
      <c r="C2" s="14">
        <f>C3+C6+C22+C26+C31</f>
        <v>3001596</v>
      </c>
      <c r="D2" s="14">
        <f>D3+D6+D22+D26+D31</f>
        <v>1132426</v>
      </c>
      <c r="E2" s="22">
        <f>D2/C2*100</f>
        <v>37.727462323377296</v>
      </c>
      <c r="F2" s="91">
        <v>3243341</v>
      </c>
      <c r="G2" s="14">
        <f>G3+G6+G22+G26+G31</f>
        <v>1733880</v>
      </c>
      <c r="H2" s="30">
        <f>G2/F2*100</f>
        <v>53.45968863588504</v>
      </c>
    </row>
    <row r="3" spans="1:8" ht="22.5" customHeight="1">
      <c r="A3" s="6">
        <v>73</v>
      </c>
      <c r="B3" s="6" t="s">
        <v>181</v>
      </c>
      <c r="C3" s="14">
        <f>C4</f>
        <v>10000</v>
      </c>
      <c r="D3" s="14">
        <f>D4</f>
        <v>1500</v>
      </c>
      <c r="E3" s="22">
        <f aca="true" t="shared" si="0" ref="E3:E43">D3/C3*100</f>
        <v>15</v>
      </c>
      <c r="F3" s="91">
        <v>34000</v>
      </c>
      <c r="G3" s="14">
        <f>G4</f>
        <v>22241</v>
      </c>
      <c r="H3" s="30">
        <f aca="true" t="shared" si="1" ref="H3:H23">G3/F3*100</f>
        <v>65.41470588235295</v>
      </c>
    </row>
    <row r="4" spans="1:8" ht="22.5" customHeight="1">
      <c r="A4" s="6">
        <v>7321</v>
      </c>
      <c r="B4" s="6" t="s">
        <v>182</v>
      </c>
      <c r="C4" s="14">
        <f>C5</f>
        <v>10000</v>
      </c>
      <c r="D4" s="14">
        <f>D5</f>
        <v>1500</v>
      </c>
      <c r="E4" s="22">
        <f t="shared" si="0"/>
        <v>15</v>
      </c>
      <c r="F4" s="91">
        <v>34000</v>
      </c>
      <c r="G4" s="14">
        <f>G5</f>
        <v>22241</v>
      </c>
      <c r="H4" s="30">
        <f t="shared" si="1"/>
        <v>65.41470588235295</v>
      </c>
    </row>
    <row r="5" spans="1:8" ht="22.5" customHeight="1">
      <c r="A5" s="9">
        <v>732121</v>
      </c>
      <c r="B5" s="8" t="s">
        <v>166</v>
      </c>
      <c r="C5" s="18">
        <v>10000</v>
      </c>
      <c r="D5" s="18">
        <v>1500</v>
      </c>
      <c r="E5" s="22">
        <f t="shared" si="0"/>
        <v>15</v>
      </c>
      <c r="F5" s="90">
        <v>34000</v>
      </c>
      <c r="G5" s="18">
        <v>22241</v>
      </c>
      <c r="H5" s="30">
        <f t="shared" si="1"/>
        <v>65.41470588235295</v>
      </c>
    </row>
    <row r="6" spans="1:10" ht="22.5" customHeight="1">
      <c r="A6" s="6">
        <v>74</v>
      </c>
      <c r="B6" s="6" t="s">
        <v>190</v>
      </c>
      <c r="C6" s="14">
        <f>C9+C16</f>
        <v>263804</v>
      </c>
      <c r="D6" s="14">
        <f>D9+D16</f>
        <v>64996</v>
      </c>
      <c r="E6" s="22">
        <f t="shared" si="0"/>
        <v>24.637988809874</v>
      </c>
      <c r="F6" s="91">
        <v>382265</v>
      </c>
      <c r="G6" s="14">
        <f>G7+G9+G16</f>
        <v>100475</v>
      </c>
      <c r="H6" s="30">
        <f t="shared" si="1"/>
        <v>26.2841222711993</v>
      </c>
      <c r="J6" s="93"/>
    </row>
    <row r="7" spans="1:8" ht="22.5" customHeight="1">
      <c r="A7" s="87">
        <v>741</v>
      </c>
      <c r="B7" s="6" t="s">
        <v>239</v>
      </c>
      <c r="C7" s="14"/>
      <c r="D7" s="14"/>
      <c r="E7" s="22"/>
      <c r="F7" s="91">
        <v>380</v>
      </c>
      <c r="G7" s="14">
        <f>G8</f>
        <v>378</v>
      </c>
      <c r="H7" s="98" t="s">
        <v>247</v>
      </c>
    </row>
    <row r="8" spans="1:8" ht="22.5" customHeight="1">
      <c r="A8" s="88">
        <v>741411</v>
      </c>
      <c r="B8" s="7" t="s">
        <v>240</v>
      </c>
      <c r="C8" s="14"/>
      <c r="D8" s="14"/>
      <c r="E8" s="22"/>
      <c r="F8" s="90">
        <v>380</v>
      </c>
      <c r="G8" s="18">
        <v>378</v>
      </c>
      <c r="H8" s="98" t="s">
        <v>247</v>
      </c>
    </row>
    <row r="9" spans="1:8" ht="22.5" customHeight="1">
      <c r="A9" s="6">
        <v>742</v>
      </c>
      <c r="B9" s="6" t="s">
        <v>2</v>
      </c>
      <c r="C9" s="14">
        <f>C10+C12+C13+C14+C15</f>
        <v>202448</v>
      </c>
      <c r="D9" s="14">
        <f>D10+D12+D13+D14+D15</f>
        <v>47789</v>
      </c>
      <c r="E9" s="22">
        <f t="shared" si="0"/>
        <v>23.60556784952185</v>
      </c>
      <c r="F9" s="91">
        <v>320529</v>
      </c>
      <c r="G9" s="14">
        <f>G10+G11+G12+G13+G14+G15</f>
        <v>91101</v>
      </c>
      <c r="H9" s="98">
        <f t="shared" si="1"/>
        <v>28.42207725354024</v>
      </c>
    </row>
    <row r="10" spans="1:8" ht="22.5" customHeight="1">
      <c r="A10" s="7">
        <v>742121</v>
      </c>
      <c r="B10" s="7" t="s">
        <v>125</v>
      </c>
      <c r="C10" s="18">
        <v>169841</v>
      </c>
      <c r="D10" s="18">
        <v>30341</v>
      </c>
      <c r="E10" s="22">
        <f t="shared" si="0"/>
        <v>17.864355485424603</v>
      </c>
      <c r="F10" s="90">
        <v>160419</v>
      </c>
      <c r="G10" s="18">
        <v>64427</v>
      </c>
      <c r="H10" s="30">
        <f t="shared" si="1"/>
        <v>40.16170154408144</v>
      </c>
    </row>
    <row r="11" spans="1:8" ht="22.5" customHeight="1">
      <c r="A11" s="7"/>
      <c r="B11" s="7" t="s">
        <v>241</v>
      </c>
      <c r="C11" s="18"/>
      <c r="D11" s="18"/>
      <c r="E11" s="22"/>
      <c r="F11" s="90">
        <v>60000</v>
      </c>
      <c r="G11" s="18">
        <v>12229</v>
      </c>
      <c r="H11" s="30"/>
    </row>
    <row r="12" spans="1:8" ht="22.5" customHeight="1">
      <c r="A12" s="7">
        <v>7421210</v>
      </c>
      <c r="B12" s="7" t="s">
        <v>3</v>
      </c>
      <c r="C12" s="18">
        <v>3500</v>
      </c>
      <c r="D12" s="18">
        <v>110</v>
      </c>
      <c r="E12" s="22">
        <f t="shared" si="0"/>
        <v>3.1428571428571432</v>
      </c>
      <c r="F12" s="90">
        <v>40000</v>
      </c>
      <c r="G12" s="18">
        <v>14445</v>
      </c>
      <c r="H12" s="30">
        <f t="shared" si="1"/>
        <v>36.1125</v>
      </c>
    </row>
    <row r="13" spans="1:8" ht="22.5" customHeight="1">
      <c r="A13" s="7">
        <v>7421211</v>
      </c>
      <c r="B13" s="7" t="s">
        <v>4</v>
      </c>
      <c r="C13" s="18">
        <v>28997</v>
      </c>
      <c r="D13" s="18">
        <v>17338</v>
      </c>
      <c r="E13" s="22">
        <f t="shared" si="0"/>
        <v>59.79239231644653</v>
      </c>
      <c r="F13" s="90">
        <v>60000</v>
      </c>
      <c r="G13" s="18"/>
      <c r="H13" s="30">
        <f t="shared" si="1"/>
        <v>0</v>
      </c>
    </row>
    <row r="14" spans="1:8" ht="22.5" customHeight="1">
      <c r="A14" s="7">
        <v>742322</v>
      </c>
      <c r="B14" s="7" t="s">
        <v>152</v>
      </c>
      <c r="C14" s="18">
        <v>10</v>
      </c>
      <c r="D14" s="18"/>
      <c r="E14" s="22">
        <f t="shared" si="0"/>
        <v>0</v>
      </c>
      <c r="F14" s="90">
        <v>10</v>
      </c>
      <c r="G14" s="18"/>
      <c r="H14" s="30">
        <f t="shared" si="1"/>
        <v>0</v>
      </c>
    </row>
    <row r="15" spans="1:8" ht="22.5" customHeight="1">
      <c r="A15" s="7">
        <v>742325</v>
      </c>
      <c r="B15" s="7" t="s">
        <v>195</v>
      </c>
      <c r="C15" s="18">
        <v>100</v>
      </c>
      <c r="D15" s="18">
        <v>0</v>
      </c>
      <c r="E15" s="22">
        <f t="shared" si="0"/>
        <v>0</v>
      </c>
      <c r="F15" s="90">
        <v>100</v>
      </c>
      <c r="G15" s="18">
        <v>0</v>
      </c>
      <c r="H15" s="30">
        <f t="shared" si="1"/>
        <v>0</v>
      </c>
    </row>
    <row r="16" spans="1:8" ht="22.5" customHeight="1">
      <c r="A16" s="6">
        <v>745</v>
      </c>
      <c r="B16" s="6" t="s">
        <v>5</v>
      </c>
      <c r="C16" s="14">
        <f>C17+C18+C19+C20+C21</f>
        <v>61356</v>
      </c>
      <c r="D16" s="14">
        <f>D17+D18+D19+D20+D21</f>
        <v>17207</v>
      </c>
      <c r="E16" s="22">
        <f t="shared" si="0"/>
        <v>28.044527022622074</v>
      </c>
      <c r="F16" s="91">
        <v>61356</v>
      </c>
      <c r="G16" s="14">
        <f>G17+G18+G19+G20+G21</f>
        <v>8996</v>
      </c>
      <c r="H16" s="30">
        <f t="shared" si="1"/>
        <v>14.661972749201382</v>
      </c>
    </row>
    <row r="17" spans="1:8" ht="22.5" customHeight="1">
      <c r="A17" s="8">
        <v>7451111</v>
      </c>
      <c r="B17" s="8" t="s">
        <v>127</v>
      </c>
      <c r="C17" s="18">
        <v>61000</v>
      </c>
      <c r="D17" s="18">
        <v>17183</v>
      </c>
      <c r="E17" s="22">
        <f t="shared" si="0"/>
        <v>28.168852459016392</v>
      </c>
      <c r="F17" s="90">
        <v>61000</v>
      </c>
      <c r="G17" s="18">
        <v>8996</v>
      </c>
      <c r="H17" s="30">
        <f t="shared" si="1"/>
        <v>14.747540983606559</v>
      </c>
    </row>
    <row r="18" spans="1:8" ht="22.5" customHeight="1">
      <c r="A18" s="7">
        <v>74512118</v>
      </c>
      <c r="B18" s="7" t="s">
        <v>6</v>
      </c>
      <c r="C18" s="18">
        <v>25</v>
      </c>
      <c r="D18" s="18">
        <v>0</v>
      </c>
      <c r="E18" s="22">
        <f t="shared" si="0"/>
        <v>0</v>
      </c>
      <c r="F18" s="90">
        <v>25</v>
      </c>
      <c r="G18" s="18">
        <v>0</v>
      </c>
      <c r="H18" s="30">
        <f t="shared" si="1"/>
        <v>0</v>
      </c>
    </row>
    <row r="19" spans="1:8" ht="22.5" customHeight="1">
      <c r="A19" s="7">
        <v>7451212</v>
      </c>
      <c r="B19" s="7" t="s">
        <v>7</v>
      </c>
      <c r="C19" s="18">
        <v>300</v>
      </c>
      <c r="D19" s="18">
        <v>0</v>
      </c>
      <c r="E19" s="22">
        <f t="shared" si="0"/>
        <v>0</v>
      </c>
      <c r="F19" s="90">
        <v>300</v>
      </c>
      <c r="G19" s="18">
        <v>0</v>
      </c>
      <c r="H19" s="30">
        <f t="shared" si="1"/>
        <v>0</v>
      </c>
    </row>
    <row r="20" spans="1:8" ht="22.5" customHeight="1">
      <c r="A20" s="7">
        <v>7451214</v>
      </c>
      <c r="B20" s="7" t="s">
        <v>8</v>
      </c>
      <c r="C20" s="18">
        <v>1</v>
      </c>
      <c r="D20" s="18"/>
      <c r="E20" s="22">
        <f t="shared" si="0"/>
        <v>0</v>
      </c>
      <c r="F20" s="90">
        <v>1</v>
      </c>
      <c r="G20" s="18">
        <v>0</v>
      </c>
      <c r="H20" s="30">
        <f t="shared" si="1"/>
        <v>0</v>
      </c>
    </row>
    <row r="21" spans="1:8" ht="22.5" customHeight="1">
      <c r="A21" s="7">
        <v>7451216</v>
      </c>
      <c r="B21" s="7" t="s">
        <v>9</v>
      </c>
      <c r="C21" s="18">
        <v>30</v>
      </c>
      <c r="D21" s="18">
        <v>24</v>
      </c>
      <c r="E21" s="22">
        <f t="shared" si="0"/>
        <v>80</v>
      </c>
      <c r="F21" s="90">
        <v>30</v>
      </c>
      <c r="G21" s="18">
        <v>0</v>
      </c>
      <c r="H21" s="30">
        <f t="shared" si="1"/>
        <v>0</v>
      </c>
    </row>
    <row r="22" spans="1:8" ht="22.5" customHeight="1">
      <c r="A22" s="6">
        <v>77</v>
      </c>
      <c r="B22" s="6" t="s">
        <v>10</v>
      </c>
      <c r="C22" s="14">
        <f>C23</f>
        <v>400</v>
      </c>
      <c r="D22" s="14">
        <f>D23</f>
        <v>26</v>
      </c>
      <c r="E22" s="22">
        <f t="shared" si="0"/>
        <v>6.5</v>
      </c>
      <c r="F22" s="91">
        <v>0</v>
      </c>
      <c r="G22" s="14">
        <f>G23</f>
        <v>0</v>
      </c>
      <c r="H22" s="98" t="s">
        <v>247</v>
      </c>
    </row>
    <row r="23" spans="1:8" ht="22.5" customHeight="1">
      <c r="A23" s="6">
        <v>771</v>
      </c>
      <c r="B23" s="10" t="s">
        <v>10</v>
      </c>
      <c r="C23" s="14">
        <f>C24+C25</f>
        <v>400</v>
      </c>
      <c r="D23" s="14">
        <f>D24+D25</f>
        <v>26</v>
      </c>
      <c r="E23" s="22">
        <f t="shared" si="0"/>
        <v>6.5</v>
      </c>
      <c r="F23" s="91">
        <v>0</v>
      </c>
      <c r="G23" s="14">
        <f>G24+G25</f>
        <v>0</v>
      </c>
      <c r="H23" s="98" t="s">
        <v>247</v>
      </c>
    </row>
    <row r="24" spans="1:8" ht="22.5" customHeight="1">
      <c r="A24" s="7">
        <v>771111</v>
      </c>
      <c r="B24" s="7" t="s">
        <v>10</v>
      </c>
      <c r="C24" s="18">
        <v>0</v>
      </c>
      <c r="D24" s="18">
        <v>0</v>
      </c>
      <c r="E24" s="22"/>
      <c r="F24" s="90">
        <v>0</v>
      </c>
      <c r="G24" s="18">
        <v>0</v>
      </c>
      <c r="H24" s="98" t="s">
        <v>247</v>
      </c>
    </row>
    <row r="25" spans="1:8" ht="22.5" customHeight="1">
      <c r="A25" s="8">
        <v>772111</v>
      </c>
      <c r="B25" s="8" t="s">
        <v>212</v>
      </c>
      <c r="C25" s="18">
        <v>400</v>
      </c>
      <c r="D25" s="18">
        <v>26</v>
      </c>
      <c r="E25" s="22">
        <f t="shared" si="0"/>
        <v>6.5</v>
      </c>
      <c r="F25" s="90">
        <v>0</v>
      </c>
      <c r="G25" s="18">
        <v>0</v>
      </c>
      <c r="H25" s="98" t="s">
        <v>247</v>
      </c>
    </row>
    <row r="26" spans="1:8" ht="22.5" customHeight="1">
      <c r="A26" s="6">
        <v>78</v>
      </c>
      <c r="B26" s="6" t="s">
        <v>192</v>
      </c>
      <c r="C26" s="14">
        <f>C27</f>
        <v>2445832</v>
      </c>
      <c r="D26" s="14">
        <f>D27</f>
        <v>872447</v>
      </c>
      <c r="E26" s="22">
        <f t="shared" si="0"/>
        <v>35.67076561268313</v>
      </c>
      <c r="F26" s="90"/>
      <c r="G26" s="14">
        <f>G27</f>
        <v>1454624</v>
      </c>
      <c r="H26" s="98" t="s">
        <v>247</v>
      </c>
    </row>
    <row r="27" spans="1:8" ht="31.5" customHeight="1">
      <c r="A27" s="6">
        <v>781</v>
      </c>
      <c r="B27" s="10" t="s">
        <v>192</v>
      </c>
      <c r="C27" s="14">
        <f>C28+C29+C30</f>
        <v>2445832</v>
      </c>
      <c r="D27" s="14">
        <f>D28+D29+D30</f>
        <v>872447</v>
      </c>
      <c r="E27" s="22">
        <f t="shared" si="0"/>
        <v>35.67076561268313</v>
      </c>
      <c r="F27" s="91">
        <v>2503916</v>
      </c>
      <c r="G27" s="14">
        <f>G28+G29+G30</f>
        <v>1454624</v>
      </c>
      <c r="H27" s="30">
        <f aca="true" t="shared" si="2" ref="H25:H35">G27/F27*100</f>
        <v>58.09396161852075</v>
      </c>
    </row>
    <row r="28" spans="1:8" ht="22.5" customHeight="1">
      <c r="A28" s="7">
        <v>781111</v>
      </c>
      <c r="B28" s="7" t="s">
        <v>11</v>
      </c>
      <c r="C28" s="18">
        <v>38916</v>
      </c>
      <c r="D28" s="18">
        <v>44804</v>
      </c>
      <c r="E28" s="22">
        <f t="shared" si="0"/>
        <v>115.13002364066193</v>
      </c>
      <c r="F28" s="90">
        <v>97000</v>
      </c>
      <c r="G28" s="18">
        <v>50359</v>
      </c>
      <c r="H28" s="30">
        <f t="shared" si="2"/>
        <v>51.91649484536083</v>
      </c>
    </row>
    <row r="29" spans="1:8" ht="22.5" customHeight="1">
      <c r="A29" s="7">
        <v>7811111</v>
      </c>
      <c r="B29" s="7" t="s">
        <v>12</v>
      </c>
      <c r="C29" s="18">
        <v>469</v>
      </c>
      <c r="D29" s="18">
        <v>141</v>
      </c>
      <c r="E29" s="22">
        <f t="shared" si="0"/>
        <v>30.06396588486141</v>
      </c>
      <c r="F29" s="90">
        <v>469</v>
      </c>
      <c r="G29" s="18">
        <v>140</v>
      </c>
      <c r="H29" s="30">
        <f t="shared" si="2"/>
        <v>29.850746268656714</v>
      </c>
    </row>
    <row r="30" spans="1:8" ht="22.5" customHeight="1">
      <c r="A30" s="7">
        <v>781112</v>
      </c>
      <c r="B30" s="7" t="s">
        <v>201</v>
      </c>
      <c r="C30" s="18">
        <v>2406447</v>
      </c>
      <c r="D30" s="18">
        <v>827502</v>
      </c>
      <c r="E30" s="22">
        <f t="shared" si="0"/>
        <v>34.38687824830549</v>
      </c>
      <c r="F30" s="90">
        <v>2406447</v>
      </c>
      <c r="G30" s="18">
        <v>1404125</v>
      </c>
      <c r="H30" s="30">
        <f t="shared" si="2"/>
        <v>58.34846975645007</v>
      </c>
    </row>
    <row r="31" spans="1:8" ht="22.5" customHeight="1">
      <c r="A31" s="6">
        <v>79</v>
      </c>
      <c r="B31" s="6" t="s">
        <v>191</v>
      </c>
      <c r="C31" s="14">
        <f>C32</f>
        <v>281560</v>
      </c>
      <c r="D31" s="14">
        <f>D32</f>
        <v>193457</v>
      </c>
      <c r="E31" s="22">
        <f t="shared" si="0"/>
        <v>68.70897854808922</v>
      </c>
      <c r="F31" s="91">
        <f>F32</f>
        <v>323160</v>
      </c>
      <c r="G31" s="14">
        <f>G32</f>
        <v>156540</v>
      </c>
      <c r="H31" s="30">
        <f t="shared" si="2"/>
        <v>48.44040103973264</v>
      </c>
    </row>
    <row r="32" spans="1:8" ht="22.5" customHeight="1">
      <c r="A32" s="6">
        <v>791</v>
      </c>
      <c r="B32" s="10" t="s">
        <v>191</v>
      </c>
      <c r="C32" s="14">
        <f>C33+C35+C36+C37</f>
        <v>281560</v>
      </c>
      <c r="D32" s="14">
        <f>D33+D35+D36+D37</f>
        <v>193457</v>
      </c>
      <c r="E32" s="22">
        <f t="shared" si="0"/>
        <v>68.70897854808922</v>
      </c>
      <c r="F32" s="91">
        <f>F33+F34+F35+F36+F37+F38</f>
        <v>323160</v>
      </c>
      <c r="G32" s="14">
        <f>G33+G34+G35+G36+G37+G38</f>
        <v>156540</v>
      </c>
      <c r="H32" s="30">
        <f t="shared" si="2"/>
        <v>48.44040103973264</v>
      </c>
    </row>
    <row r="33" spans="1:8" ht="22.5" customHeight="1">
      <c r="A33" s="7">
        <v>791111</v>
      </c>
      <c r="B33" s="7" t="s">
        <v>194</v>
      </c>
      <c r="C33" s="18">
        <v>273060</v>
      </c>
      <c r="D33" s="18">
        <v>191680</v>
      </c>
      <c r="E33" s="22">
        <f t="shared" si="0"/>
        <v>70.19702629458727</v>
      </c>
      <c r="F33" s="90">
        <v>293090</v>
      </c>
      <c r="G33" s="18">
        <v>145309</v>
      </c>
      <c r="H33" s="30">
        <f t="shared" si="2"/>
        <v>49.578286533146816</v>
      </c>
    </row>
    <row r="34" spans="1:8" ht="74.25" customHeight="1">
      <c r="A34" s="7">
        <v>79111131</v>
      </c>
      <c r="B34" s="7" t="s">
        <v>238</v>
      </c>
      <c r="C34" s="18"/>
      <c r="D34" s="18"/>
      <c r="E34" s="22"/>
      <c r="F34" s="90">
        <v>7472</v>
      </c>
      <c r="G34" s="18">
        <v>7472</v>
      </c>
      <c r="H34" s="30">
        <f t="shared" si="2"/>
        <v>100</v>
      </c>
    </row>
    <row r="35" spans="1:8" ht="22.5" customHeight="1">
      <c r="A35" s="7">
        <v>79111132</v>
      </c>
      <c r="B35" s="7" t="s">
        <v>193</v>
      </c>
      <c r="C35" s="18">
        <v>4000</v>
      </c>
      <c r="D35" s="18">
        <v>277</v>
      </c>
      <c r="E35" s="22">
        <f t="shared" si="0"/>
        <v>6.925000000000001</v>
      </c>
      <c r="F35" s="90">
        <v>4000</v>
      </c>
      <c r="G35" s="18">
        <v>710</v>
      </c>
      <c r="H35" s="30">
        <f t="shared" si="2"/>
        <v>17.75</v>
      </c>
    </row>
    <row r="36" spans="1:8" ht="22.5" customHeight="1">
      <c r="A36" s="7">
        <v>7911115</v>
      </c>
      <c r="B36" s="7" t="s">
        <v>188</v>
      </c>
      <c r="C36" s="18">
        <v>3000</v>
      </c>
      <c r="D36" s="18">
        <v>750</v>
      </c>
      <c r="E36" s="22">
        <f t="shared" si="0"/>
        <v>25</v>
      </c>
      <c r="F36" s="90">
        <v>3000</v>
      </c>
      <c r="G36" s="18">
        <v>1500</v>
      </c>
      <c r="H36" s="30">
        <f aca="true" t="shared" si="3" ref="H36:H43">G36/F36*100</f>
        <v>50</v>
      </c>
    </row>
    <row r="37" spans="1:8" ht="22.5" customHeight="1">
      <c r="A37" s="7">
        <v>7911116</v>
      </c>
      <c r="B37" s="7" t="s">
        <v>209</v>
      </c>
      <c r="C37" s="18">
        <v>1500</v>
      </c>
      <c r="D37" s="18">
        <v>750</v>
      </c>
      <c r="E37" s="22">
        <f t="shared" si="0"/>
        <v>50</v>
      </c>
      <c r="F37" s="90">
        <v>1500</v>
      </c>
      <c r="G37" s="18">
        <v>750</v>
      </c>
      <c r="H37" s="30">
        <f t="shared" si="3"/>
        <v>50</v>
      </c>
    </row>
    <row r="38" spans="1:8" ht="22.5" customHeight="1">
      <c r="A38" s="7">
        <v>79111181</v>
      </c>
      <c r="B38" s="7" t="s">
        <v>237</v>
      </c>
      <c r="C38" s="18"/>
      <c r="D38" s="18"/>
      <c r="E38" s="22"/>
      <c r="F38" s="90">
        <v>14098</v>
      </c>
      <c r="G38" s="18">
        <v>799</v>
      </c>
      <c r="H38" s="30">
        <f t="shared" si="3"/>
        <v>5.667470563200454</v>
      </c>
    </row>
    <row r="39" spans="1:8" ht="22.5" customHeight="1">
      <c r="A39" s="6">
        <v>8</v>
      </c>
      <c r="B39" s="6" t="s">
        <v>13</v>
      </c>
      <c r="C39" s="14">
        <f aca="true" t="shared" si="4" ref="C39:D41">C40</f>
        <v>100</v>
      </c>
      <c r="D39" s="14">
        <f t="shared" si="4"/>
        <v>62</v>
      </c>
      <c r="E39" s="22">
        <f t="shared" si="0"/>
        <v>62</v>
      </c>
      <c r="F39" s="91">
        <f aca="true" t="shared" si="5" ref="F39:G41">F40</f>
        <v>100</v>
      </c>
      <c r="G39" s="14">
        <f t="shared" si="5"/>
        <v>61</v>
      </c>
      <c r="H39" s="30">
        <f t="shared" si="3"/>
        <v>61</v>
      </c>
    </row>
    <row r="40" spans="1:8" ht="22.5" customHeight="1">
      <c r="A40" s="11">
        <v>81</v>
      </c>
      <c r="B40" s="12" t="s">
        <v>14</v>
      </c>
      <c r="C40" s="14">
        <f t="shared" si="4"/>
        <v>100</v>
      </c>
      <c r="D40" s="14">
        <f t="shared" si="4"/>
        <v>62</v>
      </c>
      <c r="E40" s="22">
        <f t="shared" si="0"/>
        <v>62</v>
      </c>
      <c r="F40" s="91">
        <f t="shared" si="5"/>
        <v>100</v>
      </c>
      <c r="G40" s="14">
        <f t="shared" si="5"/>
        <v>61</v>
      </c>
      <c r="H40" s="30">
        <f t="shared" si="3"/>
        <v>61</v>
      </c>
    </row>
    <row r="41" spans="1:8" ht="22.5" customHeight="1">
      <c r="A41" s="11">
        <v>811</v>
      </c>
      <c r="B41" s="12" t="s">
        <v>15</v>
      </c>
      <c r="C41" s="14">
        <f t="shared" si="4"/>
        <v>100</v>
      </c>
      <c r="D41" s="14">
        <f t="shared" si="4"/>
        <v>62</v>
      </c>
      <c r="E41" s="22">
        <f t="shared" si="0"/>
        <v>62</v>
      </c>
      <c r="F41" s="92">
        <f t="shared" si="5"/>
        <v>100</v>
      </c>
      <c r="G41" s="14">
        <f t="shared" si="5"/>
        <v>61</v>
      </c>
      <c r="H41" s="30">
        <f t="shared" si="3"/>
        <v>61</v>
      </c>
    </row>
    <row r="42" spans="1:8" ht="22.5" customHeight="1">
      <c r="A42" s="7">
        <v>811122</v>
      </c>
      <c r="B42" s="7" t="s">
        <v>16</v>
      </c>
      <c r="C42" s="18">
        <v>100</v>
      </c>
      <c r="D42" s="18">
        <v>62</v>
      </c>
      <c r="E42" s="22">
        <f t="shared" si="0"/>
        <v>62</v>
      </c>
      <c r="F42" s="18">
        <v>100</v>
      </c>
      <c r="G42" s="18">
        <v>61</v>
      </c>
      <c r="H42" s="30">
        <f t="shared" si="3"/>
        <v>61</v>
      </c>
    </row>
    <row r="43" spans="1:8" ht="22.5" customHeight="1">
      <c r="A43" s="13"/>
      <c r="B43" s="13" t="s">
        <v>17</v>
      </c>
      <c r="C43" s="14">
        <f>C2+C39</f>
        <v>3001696</v>
      </c>
      <c r="D43" s="14">
        <f>D2+D39</f>
        <v>1132488</v>
      </c>
      <c r="E43" s="22">
        <f t="shared" si="0"/>
        <v>37.72827095082247</v>
      </c>
      <c r="F43" s="89">
        <f>F2+F39</f>
        <v>3243441</v>
      </c>
      <c r="G43" s="14">
        <f>G2+G39</f>
        <v>1733941</v>
      </c>
      <c r="H43" s="30">
        <f t="shared" si="3"/>
        <v>53.45992111464337</v>
      </c>
    </row>
    <row r="45" spans="3:7" ht="18">
      <c r="C45" s="28"/>
      <c r="D45" s="29"/>
      <c r="F45" s="28"/>
      <c r="G45" s="29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zoomScalePageLayoutView="0" workbookViewId="0" topLeftCell="A1">
      <pane ySplit="1" topLeftCell="A132" activePane="bottomLeft" state="frozen"/>
      <selection pane="topLeft" activeCell="A1" sqref="A1"/>
      <selection pane="bottomLeft" activeCell="F192" sqref="F192"/>
    </sheetView>
  </sheetViews>
  <sheetFormatPr defaultColWidth="9.140625" defaultRowHeight="12.75"/>
  <cols>
    <col min="1" max="1" width="13.421875" style="17" customWidth="1"/>
    <col min="2" max="2" width="59.00390625" style="17" customWidth="1"/>
    <col min="3" max="3" width="17.7109375" style="17" hidden="1" customWidth="1"/>
    <col min="4" max="4" width="20.00390625" style="17" hidden="1" customWidth="1"/>
    <col min="5" max="5" width="17.421875" style="17" hidden="1" customWidth="1"/>
    <col min="6" max="6" width="17.7109375" style="86" customWidth="1"/>
    <col min="7" max="7" width="20.00390625" style="17" customWidth="1"/>
    <col min="8" max="8" width="17.421875" style="17" customWidth="1"/>
    <col min="9" max="16384" width="9.140625" style="15" customWidth="1"/>
  </cols>
  <sheetData>
    <row r="1" spans="1:8" ht="48" customHeight="1" thickBot="1">
      <c r="A1" s="35"/>
      <c r="B1" s="36" t="s">
        <v>124</v>
      </c>
      <c r="C1" s="37" t="s">
        <v>229</v>
      </c>
      <c r="D1" s="38" t="s">
        <v>233</v>
      </c>
      <c r="E1" s="39" t="s">
        <v>223</v>
      </c>
      <c r="F1" s="37" t="s">
        <v>234</v>
      </c>
      <c r="G1" s="38" t="s">
        <v>236</v>
      </c>
      <c r="H1" s="39" t="s">
        <v>223</v>
      </c>
    </row>
    <row r="2" spans="1:8" ht="21" customHeight="1">
      <c r="A2" s="40">
        <v>4</v>
      </c>
      <c r="B2" s="40" t="s">
        <v>18</v>
      </c>
      <c r="C2" s="41">
        <f>C3+C28+C157+C164+C161</f>
        <v>2992304</v>
      </c>
      <c r="D2" s="41">
        <f>D3+D28+D157+D164+D161</f>
        <v>1074405</v>
      </c>
      <c r="E2" s="42">
        <f aca="true" t="shared" si="0" ref="E2:E11">D2/C2*100</f>
        <v>35.905609857821936</v>
      </c>
      <c r="F2" s="82">
        <f>F3+F28+F157+F161+F164</f>
        <v>3220697</v>
      </c>
      <c r="G2" s="41">
        <f>G3+G28+G157+G164+G161</f>
        <v>1720779</v>
      </c>
      <c r="H2" s="42">
        <f aca="true" t="shared" si="1" ref="H2:H64">G2/F2*100</f>
        <v>53.42877644186957</v>
      </c>
    </row>
    <row r="3" spans="1:8" ht="21" customHeight="1">
      <c r="A3" s="43">
        <v>41</v>
      </c>
      <c r="B3" s="43" t="s">
        <v>19</v>
      </c>
      <c r="C3" s="44">
        <f>C4+C14+C18+C23+C25</f>
        <v>348522</v>
      </c>
      <c r="D3" s="44">
        <f>D4+D14+D18+D23+D25</f>
        <v>185564</v>
      </c>
      <c r="E3" s="42">
        <f t="shared" si="0"/>
        <v>53.243123820017104</v>
      </c>
      <c r="F3" s="44">
        <f>F4+F14+F18+F23+F25</f>
        <v>534610</v>
      </c>
      <c r="G3" s="44">
        <f>G4+G14+G18+G23+G25</f>
        <v>244958</v>
      </c>
      <c r="H3" s="42">
        <f t="shared" si="1"/>
        <v>45.8199435102224</v>
      </c>
    </row>
    <row r="4" spans="1:8" ht="21" customHeight="1">
      <c r="A4" s="43">
        <v>411</v>
      </c>
      <c r="B4" s="43" t="s">
        <v>20</v>
      </c>
      <c r="C4" s="44">
        <f>C5+C6+C7+C8+C9+C10+C11+C12+C13</f>
        <v>279527</v>
      </c>
      <c r="D4" s="44">
        <f>D5+D6+D7+D8+D9+D10+D11+D12+D13</f>
        <v>153807</v>
      </c>
      <c r="E4" s="42">
        <f t="shared" si="0"/>
        <v>55.02402272410178</v>
      </c>
      <c r="F4" s="44">
        <f>F5+F6+F7+F8+F9+F10+F11+F12+F13</f>
        <v>440227</v>
      </c>
      <c r="G4" s="44">
        <f>G5+G6+G7+G8+G9+G10+G11+G12+G13</f>
        <v>205394</v>
      </c>
      <c r="H4" s="42">
        <f t="shared" si="1"/>
        <v>46.65638409275215</v>
      </c>
    </row>
    <row r="5" spans="1:8" ht="21" customHeight="1">
      <c r="A5" s="45">
        <v>411111</v>
      </c>
      <c r="B5" s="45" t="s">
        <v>21</v>
      </c>
      <c r="C5" s="47">
        <v>191704</v>
      </c>
      <c r="D5" s="47">
        <v>112566</v>
      </c>
      <c r="E5" s="42">
        <f t="shared" si="0"/>
        <v>58.71864958477653</v>
      </c>
      <c r="F5" s="75">
        <v>302540</v>
      </c>
      <c r="G5" s="47">
        <v>135509</v>
      </c>
      <c r="H5" s="42">
        <f t="shared" si="1"/>
        <v>44.79044093343029</v>
      </c>
    </row>
    <row r="6" spans="1:8" ht="21" customHeight="1">
      <c r="A6" s="45">
        <v>411112</v>
      </c>
      <c r="B6" s="45" t="s">
        <v>22</v>
      </c>
      <c r="C6" s="47">
        <v>10765</v>
      </c>
      <c r="D6" s="47">
        <v>5334</v>
      </c>
      <c r="E6" s="42">
        <f t="shared" si="0"/>
        <v>49.54946586158848</v>
      </c>
      <c r="F6" s="75">
        <v>14497</v>
      </c>
      <c r="G6" s="47">
        <v>11412</v>
      </c>
      <c r="H6" s="42">
        <f t="shared" si="1"/>
        <v>78.71973511761054</v>
      </c>
    </row>
    <row r="7" spans="1:8" ht="21" customHeight="1">
      <c r="A7" s="45">
        <v>411113</v>
      </c>
      <c r="B7" s="45" t="s">
        <v>163</v>
      </c>
      <c r="C7" s="47">
        <v>407</v>
      </c>
      <c r="D7" s="47">
        <v>287</v>
      </c>
      <c r="E7" s="42">
        <f t="shared" si="0"/>
        <v>70.51597051597052</v>
      </c>
      <c r="F7" s="75">
        <v>561</v>
      </c>
      <c r="G7" s="47">
        <v>377</v>
      </c>
      <c r="H7" s="42">
        <f t="shared" si="1"/>
        <v>67.20142602495544</v>
      </c>
    </row>
    <row r="8" spans="1:8" ht="21" customHeight="1">
      <c r="A8" s="45">
        <v>411115</v>
      </c>
      <c r="B8" s="45" t="s">
        <v>23</v>
      </c>
      <c r="C8" s="47">
        <v>13270</v>
      </c>
      <c r="D8" s="47">
        <v>7659</v>
      </c>
      <c r="E8" s="42">
        <f t="shared" si="0"/>
        <v>57.71665410700829</v>
      </c>
      <c r="F8" s="75">
        <v>18535</v>
      </c>
      <c r="G8" s="47">
        <v>8951</v>
      </c>
      <c r="H8" s="42">
        <f t="shared" si="1"/>
        <v>48.29241974642568</v>
      </c>
    </row>
    <row r="9" spans="1:8" ht="21" customHeight="1">
      <c r="A9" s="45">
        <v>411117</v>
      </c>
      <c r="B9" s="45" t="s">
        <v>24</v>
      </c>
      <c r="C9" s="47">
        <v>5072</v>
      </c>
      <c r="D9" s="47">
        <v>3353</v>
      </c>
      <c r="E9" s="42">
        <f t="shared" si="0"/>
        <v>66.10804416403786</v>
      </c>
      <c r="F9" s="75">
        <v>7548</v>
      </c>
      <c r="G9" s="47">
        <v>6357</v>
      </c>
      <c r="H9" s="42">
        <f t="shared" si="1"/>
        <v>84.22098569157393</v>
      </c>
    </row>
    <row r="10" spans="1:8" ht="21.75" customHeight="1">
      <c r="A10" s="45">
        <v>411118</v>
      </c>
      <c r="B10" s="45" t="s">
        <v>25</v>
      </c>
      <c r="C10" s="47">
        <v>48652</v>
      </c>
      <c r="D10" s="47">
        <v>15848</v>
      </c>
      <c r="E10" s="42">
        <f t="shared" si="0"/>
        <v>32.57420044396942</v>
      </c>
      <c r="F10" s="75">
        <v>50868</v>
      </c>
      <c r="G10" s="47">
        <v>15900</v>
      </c>
      <c r="H10" s="42">
        <f t="shared" si="1"/>
        <v>31.257372021703233</v>
      </c>
    </row>
    <row r="11" spans="1:8" ht="21" customHeight="1">
      <c r="A11" s="45">
        <v>411119</v>
      </c>
      <c r="B11" s="45" t="s">
        <v>26</v>
      </c>
      <c r="C11" s="47">
        <v>9080</v>
      </c>
      <c r="D11" s="47">
        <v>8760</v>
      </c>
      <c r="E11" s="42">
        <f t="shared" si="0"/>
        <v>96.47577092511013</v>
      </c>
      <c r="F11" s="75">
        <v>37232</v>
      </c>
      <c r="G11" s="47">
        <v>19332</v>
      </c>
      <c r="H11" s="42">
        <f t="shared" si="1"/>
        <v>51.92307692307693</v>
      </c>
    </row>
    <row r="12" spans="1:8" ht="21" customHeight="1">
      <c r="A12" s="45">
        <v>411131</v>
      </c>
      <c r="B12" s="45" t="s">
        <v>27</v>
      </c>
      <c r="C12" s="47">
        <v>0</v>
      </c>
      <c r="D12" s="47">
        <v>0</v>
      </c>
      <c r="E12" s="42">
        <v>0</v>
      </c>
      <c r="F12" s="75">
        <v>7650</v>
      </c>
      <c r="G12" s="47">
        <v>7556</v>
      </c>
      <c r="H12" s="42">
        <f t="shared" si="1"/>
        <v>98.77124183006536</v>
      </c>
    </row>
    <row r="13" spans="1:8" ht="21" customHeight="1">
      <c r="A13" s="45">
        <v>411141</v>
      </c>
      <c r="B13" s="45" t="s">
        <v>107</v>
      </c>
      <c r="C13" s="47">
        <v>577</v>
      </c>
      <c r="D13" s="47">
        <v>0</v>
      </c>
      <c r="E13" s="42">
        <f aca="true" t="shared" si="2" ref="E13:E77">D13/C13*100</f>
        <v>0</v>
      </c>
      <c r="F13" s="75">
        <v>796</v>
      </c>
      <c r="G13" s="47">
        <v>0</v>
      </c>
      <c r="H13" s="42">
        <f t="shared" si="1"/>
        <v>0</v>
      </c>
    </row>
    <row r="14" spans="1:8" ht="21" customHeight="1">
      <c r="A14" s="43">
        <v>412</v>
      </c>
      <c r="B14" s="43" t="s">
        <v>28</v>
      </c>
      <c r="C14" s="48">
        <f>C15+C16+C17</f>
        <v>48264</v>
      </c>
      <c r="D14" s="48">
        <f>D15+D16+D17</f>
        <v>25612</v>
      </c>
      <c r="E14" s="42">
        <f t="shared" si="2"/>
        <v>53.06646776064976</v>
      </c>
      <c r="F14" s="83">
        <f>F15+F16+F17</f>
        <v>72573</v>
      </c>
      <c r="G14" s="48">
        <f>G15+G16+G17</f>
        <v>32901</v>
      </c>
      <c r="H14" s="42">
        <f t="shared" si="1"/>
        <v>45.33504195775288</v>
      </c>
    </row>
    <row r="15" spans="1:8" ht="21" customHeight="1">
      <c r="A15" s="45">
        <v>412111</v>
      </c>
      <c r="B15" s="45" t="s">
        <v>213</v>
      </c>
      <c r="C15" s="47">
        <v>33420</v>
      </c>
      <c r="D15" s="47">
        <v>17688</v>
      </c>
      <c r="E15" s="42">
        <f t="shared" si="2"/>
        <v>52.92639138240575</v>
      </c>
      <c r="F15" s="75">
        <v>49469</v>
      </c>
      <c r="G15" s="47">
        <v>22724</v>
      </c>
      <c r="H15" s="42">
        <f t="shared" si="1"/>
        <v>45.93583860599567</v>
      </c>
    </row>
    <row r="16" spans="1:8" ht="21" customHeight="1">
      <c r="A16" s="45">
        <v>412211</v>
      </c>
      <c r="B16" s="45" t="s">
        <v>185</v>
      </c>
      <c r="C16" s="47">
        <v>14844</v>
      </c>
      <c r="D16" s="47">
        <v>7924</v>
      </c>
      <c r="E16" s="42">
        <f t="shared" si="2"/>
        <v>53.38183777957424</v>
      </c>
      <c r="F16" s="75">
        <v>23104</v>
      </c>
      <c r="G16" s="47">
        <v>10177</v>
      </c>
      <c r="H16" s="42">
        <f t="shared" si="1"/>
        <v>44.048649584487535</v>
      </c>
    </row>
    <row r="17" spans="1:8" ht="21" customHeight="1">
      <c r="A17" s="45">
        <v>412311</v>
      </c>
      <c r="B17" s="45" t="s">
        <v>29</v>
      </c>
      <c r="C17" s="47">
        <v>0</v>
      </c>
      <c r="D17" s="47"/>
      <c r="E17" s="42" t="e">
        <f t="shared" si="2"/>
        <v>#DIV/0!</v>
      </c>
      <c r="F17" s="75">
        <v>0</v>
      </c>
      <c r="G17" s="47"/>
      <c r="H17" s="42">
        <v>0</v>
      </c>
    </row>
    <row r="18" spans="1:8" ht="21" customHeight="1">
      <c r="A18" s="43">
        <v>414</v>
      </c>
      <c r="B18" s="43" t="s">
        <v>30</v>
      </c>
      <c r="C18" s="44">
        <f>C19+C20+C21+C22</f>
        <v>3300</v>
      </c>
      <c r="D18" s="44">
        <f>D19+D20+D21+D22</f>
        <v>1385</v>
      </c>
      <c r="E18" s="42">
        <f t="shared" si="2"/>
        <v>41.96969696969697</v>
      </c>
      <c r="F18" s="44">
        <f>F19+F20+F21+F22</f>
        <v>3100</v>
      </c>
      <c r="G18" s="44">
        <f>G19+G20+G21+G22</f>
        <v>1037</v>
      </c>
      <c r="H18" s="42">
        <f t="shared" si="1"/>
        <v>33.45161290322581</v>
      </c>
    </row>
    <row r="19" spans="1:8" ht="21" customHeight="1">
      <c r="A19" s="45">
        <v>414111</v>
      </c>
      <c r="B19" s="45" t="s">
        <v>31</v>
      </c>
      <c r="C19" s="47">
        <v>400</v>
      </c>
      <c r="D19" s="47"/>
      <c r="E19" s="42">
        <f t="shared" si="2"/>
        <v>0</v>
      </c>
      <c r="F19" s="75"/>
      <c r="G19" s="47"/>
      <c r="H19" s="42"/>
    </row>
    <row r="20" spans="1:8" ht="21" customHeight="1">
      <c r="A20" s="45">
        <v>414311</v>
      </c>
      <c r="B20" s="45" t="s">
        <v>32</v>
      </c>
      <c r="C20" s="47">
        <v>2300</v>
      </c>
      <c r="D20" s="47">
        <v>1207</v>
      </c>
      <c r="E20" s="42">
        <f t="shared" si="2"/>
        <v>52.47826086956522</v>
      </c>
      <c r="F20" s="75">
        <v>2500</v>
      </c>
      <c r="G20" s="47">
        <v>912</v>
      </c>
      <c r="H20" s="42">
        <f t="shared" si="1"/>
        <v>36.480000000000004</v>
      </c>
    </row>
    <row r="21" spans="1:8" ht="21" customHeight="1">
      <c r="A21" s="45">
        <v>414411</v>
      </c>
      <c r="B21" s="45" t="s">
        <v>167</v>
      </c>
      <c r="C21" s="47">
        <v>400</v>
      </c>
      <c r="D21" s="47">
        <v>178</v>
      </c>
      <c r="E21" s="42">
        <f t="shared" si="2"/>
        <v>44.5</v>
      </c>
      <c r="F21" s="75">
        <v>400</v>
      </c>
      <c r="G21" s="47">
        <v>81</v>
      </c>
      <c r="H21" s="42">
        <f t="shared" si="1"/>
        <v>20.25</v>
      </c>
    </row>
    <row r="22" spans="1:8" ht="21" customHeight="1">
      <c r="A22" s="45">
        <v>414314</v>
      </c>
      <c r="B22" s="45" t="s">
        <v>162</v>
      </c>
      <c r="C22" s="47">
        <v>200</v>
      </c>
      <c r="D22" s="47">
        <v>0</v>
      </c>
      <c r="E22" s="42">
        <f t="shared" si="2"/>
        <v>0</v>
      </c>
      <c r="F22" s="75">
        <v>200</v>
      </c>
      <c r="G22" s="47">
        <v>44</v>
      </c>
      <c r="H22" s="42">
        <f t="shared" si="1"/>
        <v>22</v>
      </c>
    </row>
    <row r="23" spans="1:8" ht="21" customHeight="1">
      <c r="A23" s="43">
        <v>415</v>
      </c>
      <c r="B23" s="43" t="s">
        <v>33</v>
      </c>
      <c r="C23" s="44">
        <f>C24</f>
        <v>8656</v>
      </c>
      <c r="D23" s="44">
        <f>D24</f>
        <v>3675</v>
      </c>
      <c r="E23" s="42">
        <f t="shared" si="2"/>
        <v>42.45609981515712</v>
      </c>
      <c r="F23" s="44">
        <f>F24</f>
        <v>10139</v>
      </c>
      <c r="G23" s="44">
        <f>G24</f>
        <v>4494</v>
      </c>
      <c r="H23" s="42">
        <f t="shared" si="1"/>
        <v>44.32389782029786</v>
      </c>
    </row>
    <row r="24" spans="1:8" ht="21" customHeight="1">
      <c r="A24" s="45">
        <v>415112</v>
      </c>
      <c r="B24" s="45" t="s">
        <v>34</v>
      </c>
      <c r="C24" s="47">
        <v>8656</v>
      </c>
      <c r="D24" s="47">
        <v>3675</v>
      </c>
      <c r="E24" s="42">
        <f t="shared" si="2"/>
        <v>42.45609981515712</v>
      </c>
      <c r="F24" s="75">
        <v>10139</v>
      </c>
      <c r="G24" s="47">
        <v>4494</v>
      </c>
      <c r="H24" s="42">
        <f t="shared" si="1"/>
        <v>44.32389782029786</v>
      </c>
    </row>
    <row r="25" spans="1:8" ht="21" customHeight="1">
      <c r="A25" s="43">
        <v>416</v>
      </c>
      <c r="B25" s="43" t="s">
        <v>214</v>
      </c>
      <c r="C25" s="48">
        <f>C26+C27</f>
        <v>8775</v>
      </c>
      <c r="D25" s="48">
        <f>D26+D27</f>
        <v>1085</v>
      </c>
      <c r="E25" s="42">
        <f t="shared" si="2"/>
        <v>12.364672364672364</v>
      </c>
      <c r="F25" s="83">
        <f>F26+F27</f>
        <v>8571</v>
      </c>
      <c r="G25" s="48">
        <f>G26+G27</f>
        <v>1132</v>
      </c>
      <c r="H25" s="42">
        <f t="shared" si="1"/>
        <v>13.207327033018318</v>
      </c>
    </row>
    <row r="26" spans="1:8" ht="21" customHeight="1">
      <c r="A26" s="45">
        <v>416111</v>
      </c>
      <c r="B26" s="45" t="s">
        <v>196</v>
      </c>
      <c r="C26" s="47">
        <v>6306</v>
      </c>
      <c r="D26" s="47">
        <v>0</v>
      </c>
      <c r="E26" s="42">
        <f t="shared" si="2"/>
        <v>0</v>
      </c>
      <c r="F26" s="75">
        <v>6306</v>
      </c>
      <c r="G26" s="47">
        <v>0</v>
      </c>
      <c r="H26" s="42">
        <f t="shared" si="1"/>
        <v>0</v>
      </c>
    </row>
    <row r="27" spans="1:8" ht="31.5" customHeight="1">
      <c r="A27" s="45">
        <v>416131</v>
      </c>
      <c r="B27" s="45" t="s">
        <v>199</v>
      </c>
      <c r="C27" s="47">
        <v>2469</v>
      </c>
      <c r="D27" s="47">
        <v>1085</v>
      </c>
      <c r="E27" s="42">
        <f t="shared" si="2"/>
        <v>43.944916970433376</v>
      </c>
      <c r="F27" s="75">
        <v>2265</v>
      </c>
      <c r="G27" s="47">
        <v>1132</v>
      </c>
      <c r="H27" s="42">
        <f t="shared" si="1"/>
        <v>49.977924944812365</v>
      </c>
    </row>
    <row r="28" spans="1:8" ht="21" customHeight="1">
      <c r="A28" s="43">
        <v>42</v>
      </c>
      <c r="B28" s="43" t="s">
        <v>35</v>
      </c>
      <c r="C28" s="44">
        <f>C29+C52+C61+C87+C93+C115</f>
        <v>2638912</v>
      </c>
      <c r="D28" s="44">
        <f>D29+D52+D61+D87+D93+D115</f>
        <v>887866</v>
      </c>
      <c r="E28" s="42">
        <f t="shared" si="2"/>
        <v>33.64515376033759</v>
      </c>
      <c r="F28" s="44">
        <f>F29+F52+F61+F87+F93+F115</f>
        <v>2681467</v>
      </c>
      <c r="G28" s="44">
        <f>G29+G52+G61+G87+G93+G115</f>
        <v>1474908</v>
      </c>
      <c r="H28" s="42">
        <f t="shared" si="1"/>
        <v>55.0037721888802</v>
      </c>
    </row>
    <row r="29" spans="1:8" ht="21" customHeight="1">
      <c r="A29" s="43">
        <v>421</v>
      </c>
      <c r="B29" s="43" t="s">
        <v>36</v>
      </c>
      <c r="C29" s="44">
        <v>40432</v>
      </c>
      <c r="D29" s="44">
        <f>D30+D31+D32+D33+D34+D35+D36+D37+D38+D39+D40+D41+D42+D43+D44+D45+D46+D47+D48+D50+D51</f>
        <v>11642</v>
      </c>
      <c r="E29" s="42">
        <f t="shared" si="2"/>
        <v>28.794024535021766</v>
      </c>
      <c r="F29" s="44">
        <f>F30+F31+F32+F33+F34+F35+F36+F37+F38+F39+F40+F41+F42+F43+F44+F45+F46+F47+F48+F50+F51+F49</f>
        <v>29063</v>
      </c>
      <c r="G29" s="44">
        <f>G30+G31+G32+G33+G34+G35+G36+G37+G38+G39+G40+G41+G42+G43+G44+G45+G46+G47+G48+G49+G50+G51</f>
        <v>16794</v>
      </c>
      <c r="H29" s="42">
        <f t="shared" si="1"/>
        <v>57.784812304304445</v>
      </c>
    </row>
    <row r="30" spans="1:8" ht="21" customHeight="1">
      <c r="A30" s="45">
        <v>421111</v>
      </c>
      <c r="B30" s="45" t="s">
        <v>37</v>
      </c>
      <c r="C30" s="47">
        <v>1850</v>
      </c>
      <c r="D30" s="47">
        <v>578</v>
      </c>
      <c r="E30" s="42">
        <f t="shared" si="2"/>
        <v>31.243243243243242</v>
      </c>
      <c r="F30" s="75">
        <v>1300</v>
      </c>
      <c r="G30" s="47">
        <v>728</v>
      </c>
      <c r="H30" s="42">
        <f t="shared" si="1"/>
        <v>56.00000000000001</v>
      </c>
    </row>
    <row r="31" spans="1:8" ht="21" customHeight="1">
      <c r="A31" s="45">
        <v>421112</v>
      </c>
      <c r="B31" s="45" t="s">
        <v>38</v>
      </c>
      <c r="C31" s="47">
        <v>50</v>
      </c>
      <c r="D31" s="47">
        <v>16</v>
      </c>
      <c r="E31" s="42">
        <f t="shared" si="2"/>
        <v>32</v>
      </c>
      <c r="F31" s="75">
        <v>50</v>
      </c>
      <c r="G31" s="47">
        <v>13</v>
      </c>
      <c r="H31" s="42">
        <f t="shared" si="1"/>
        <v>26</v>
      </c>
    </row>
    <row r="32" spans="1:8" ht="21" customHeight="1">
      <c r="A32" s="45">
        <v>421121</v>
      </c>
      <c r="B32" s="45" t="s">
        <v>39</v>
      </c>
      <c r="C32" s="47">
        <v>20</v>
      </c>
      <c r="D32" s="47"/>
      <c r="E32" s="42">
        <f t="shared" si="2"/>
        <v>0</v>
      </c>
      <c r="F32" s="75">
        <v>20</v>
      </c>
      <c r="G32" s="47"/>
      <c r="H32" s="42">
        <f t="shared" si="1"/>
        <v>0</v>
      </c>
    </row>
    <row r="33" spans="1:8" ht="21" customHeight="1">
      <c r="A33" s="45">
        <v>421211</v>
      </c>
      <c r="B33" s="45" t="s">
        <v>40</v>
      </c>
      <c r="C33" s="47">
        <v>10000</v>
      </c>
      <c r="D33" s="47">
        <v>3295</v>
      </c>
      <c r="E33" s="42">
        <f t="shared" si="2"/>
        <v>32.95</v>
      </c>
      <c r="F33" s="75">
        <v>4500</v>
      </c>
      <c r="G33" s="47">
        <v>3156</v>
      </c>
      <c r="H33" s="42">
        <f t="shared" si="1"/>
        <v>70.13333333333334</v>
      </c>
    </row>
    <row r="34" spans="1:8" ht="21" customHeight="1">
      <c r="A34" s="45">
        <v>421225</v>
      </c>
      <c r="B34" s="45" t="s">
        <v>41</v>
      </c>
      <c r="C34" s="47">
        <v>17000</v>
      </c>
      <c r="D34" s="47">
        <v>3757</v>
      </c>
      <c r="E34" s="42">
        <f t="shared" si="2"/>
        <v>22.1</v>
      </c>
      <c r="F34" s="75">
        <v>10000</v>
      </c>
      <c r="G34" s="47">
        <v>8082</v>
      </c>
      <c r="H34" s="42">
        <f t="shared" si="1"/>
        <v>80.82000000000001</v>
      </c>
    </row>
    <row r="35" spans="1:8" ht="21" customHeight="1">
      <c r="A35" s="45">
        <v>421311</v>
      </c>
      <c r="B35" s="45" t="s">
        <v>42</v>
      </c>
      <c r="C35" s="47">
        <v>1640</v>
      </c>
      <c r="D35" s="47">
        <v>865</v>
      </c>
      <c r="E35" s="42">
        <f t="shared" si="2"/>
        <v>52.743902439024396</v>
      </c>
      <c r="F35" s="75">
        <v>1950</v>
      </c>
      <c r="G35" s="47">
        <v>728</v>
      </c>
      <c r="H35" s="42">
        <f t="shared" si="1"/>
        <v>37.333333333333336</v>
      </c>
    </row>
    <row r="36" spans="1:8" ht="21" customHeight="1">
      <c r="A36" s="45">
        <v>421321</v>
      </c>
      <c r="B36" s="45" t="s">
        <v>153</v>
      </c>
      <c r="C36" s="47">
        <v>360</v>
      </c>
      <c r="D36" s="47">
        <v>102</v>
      </c>
      <c r="E36" s="42">
        <f t="shared" si="2"/>
        <v>28.333333333333332</v>
      </c>
      <c r="F36" s="75">
        <v>360</v>
      </c>
      <c r="G36" s="47">
        <v>72</v>
      </c>
      <c r="H36" s="42">
        <f t="shared" si="1"/>
        <v>20</v>
      </c>
    </row>
    <row r="37" spans="1:8" ht="21" customHeight="1">
      <c r="A37" s="45">
        <v>421324</v>
      </c>
      <c r="B37" s="45" t="s">
        <v>130</v>
      </c>
      <c r="C37" s="47">
        <v>588</v>
      </c>
      <c r="D37" s="47">
        <v>301</v>
      </c>
      <c r="E37" s="42">
        <f t="shared" si="2"/>
        <v>51.19047619047619</v>
      </c>
      <c r="F37" s="75">
        <v>588</v>
      </c>
      <c r="G37" s="47">
        <v>414</v>
      </c>
      <c r="H37" s="42">
        <f t="shared" si="1"/>
        <v>70.40816326530613</v>
      </c>
    </row>
    <row r="38" spans="1:8" ht="21" customHeight="1">
      <c r="A38" s="45">
        <v>421325</v>
      </c>
      <c r="B38" s="45" t="s">
        <v>170</v>
      </c>
      <c r="C38" s="47">
        <v>1935</v>
      </c>
      <c r="D38" s="47">
        <v>644</v>
      </c>
      <c r="E38" s="42">
        <f t="shared" si="2"/>
        <v>33.281653746770026</v>
      </c>
      <c r="F38" s="75">
        <v>1935</v>
      </c>
      <c r="G38" s="47">
        <v>864</v>
      </c>
      <c r="H38" s="42">
        <f t="shared" si="1"/>
        <v>44.651162790697676</v>
      </c>
    </row>
    <row r="39" spans="1:8" ht="21" customHeight="1">
      <c r="A39" s="45">
        <v>421391</v>
      </c>
      <c r="B39" s="45" t="s">
        <v>43</v>
      </c>
      <c r="C39" s="47">
        <v>100</v>
      </c>
      <c r="D39" s="47"/>
      <c r="E39" s="42">
        <f t="shared" si="2"/>
        <v>0</v>
      </c>
      <c r="F39" s="75">
        <v>100</v>
      </c>
      <c r="G39" s="47"/>
      <c r="H39" s="42">
        <f t="shared" si="1"/>
        <v>0</v>
      </c>
    </row>
    <row r="40" spans="1:8" ht="21" customHeight="1">
      <c r="A40" s="45">
        <v>421411</v>
      </c>
      <c r="B40" s="45" t="s">
        <v>44</v>
      </c>
      <c r="C40" s="47">
        <v>1600</v>
      </c>
      <c r="D40" s="47">
        <v>483</v>
      </c>
      <c r="E40" s="42">
        <f t="shared" si="2"/>
        <v>30.1875</v>
      </c>
      <c r="F40" s="75">
        <v>1600</v>
      </c>
      <c r="G40" s="47">
        <v>419</v>
      </c>
      <c r="H40" s="42">
        <f t="shared" si="1"/>
        <v>26.187500000000004</v>
      </c>
    </row>
    <row r="41" spans="1:8" ht="21" customHeight="1">
      <c r="A41" s="45">
        <v>421412</v>
      </c>
      <c r="B41" s="45" t="s">
        <v>45</v>
      </c>
      <c r="C41" s="47">
        <v>700</v>
      </c>
      <c r="D41" s="47">
        <v>311</v>
      </c>
      <c r="E41" s="42">
        <f t="shared" si="2"/>
        <v>44.42857142857143</v>
      </c>
      <c r="F41" s="75">
        <v>700</v>
      </c>
      <c r="G41" s="47">
        <v>311</v>
      </c>
      <c r="H41" s="42">
        <f t="shared" si="1"/>
        <v>44.42857142857143</v>
      </c>
    </row>
    <row r="42" spans="1:8" ht="21" customHeight="1">
      <c r="A42" s="45">
        <v>421414</v>
      </c>
      <c r="B42" s="45" t="s">
        <v>46</v>
      </c>
      <c r="C42" s="47">
        <v>450</v>
      </c>
      <c r="D42" s="47">
        <v>299</v>
      </c>
      <c r="E42" s="42">
        <f t="shared" si="2"/>
        <v>66.44444444444444</v>
      </c>
      <c r="F42" s="75">
        <v>660</v>
      </c>
      <c r="G42" s="47">
        <v>382</v>
      </c>
      <c r="H42" s="42">
        <f t="shared" si="1"/>
        <v>57.878787878787875</v>
      </c>
    </row>
    <row r="43" spans="1:8" ht="21" customHeight="1">
      <c r="A43" s="45">
        <v>4214191</v>
      </c>
      <c r="B43" s="45" t="s">
        <v>156</v>
      </c>
      <c r="C43" s="47">
        <v>200</v>
      </c>
      <c r="D43" s="47"/>
      <c r="E43" s="42">
        <f t="shared" si="2"/>
        <v>0</v>
      </c>
      <c r="F43" s="75">
        <v>200</v>
      </c>
      <c r="G43" s="47"/>
      <c r="H43" s="42">
        <f t="shared" si="1"/>
        <v>0</v>
      </c>
    </row>
    <row r="44" spans="1:8" ht="21" customHeight="1">
      <c r="A44" s="45">
        <v>421421</v>
      </c>
      <c r="B44" s="45" t="s">
        <v>47</v>
      </c>
      <c r="C44" s="47">
        <v>1600</v>
      </c>
      <c r="D44" s="47">
        <v>571</v>
      </c>
      <c r="E44" s="42">
        <f t="shared" si="2"/>
        <v>35.6875</v>
      </c>
      <c r="F44" s="75">
        <v>1600</v>
      </c>
      <c r="G44" s="47">
        <v>469</v>
      </c>
      <c r="H44" s="42">
        <f t="shared" si="1"/>
        <v>29.312500000000004</v>
      </c>
    </row>
    <row r="45" spans="1:8" ht="21" customHeight="1">
      <c r="A45" s="45">
        <v>421511</v>
      </c>
      <c r="B45" s="45" t="s">
        <v>197</v>
      </c>
      <c r="C45" s="47">
        <v>780</v>
      </c>
      <c r="D45" s="47"/>
      <c r="E45" s="42">
        <f t="shared" si="2"/>
        <v>0</v>
      </c>
      <c r="F45" s="75">
        <v>900</v>
      </c>
      <c r="G45" s="47"/>
      <c r="H45" s="42">
        <f t="shared" si="1"/>
        <v>0</v>
      </c>
    </row>
    <row r="46" spans="1:8" ht="21" customHeight="1">
      <c r="A46" s="45">
        <v>421512</v>
      </c>
      <c r="B46" s="45" t="s">
        <v>131</v>
      </c>
      <c r="C46" s="47">
        <v>540</v>
      </c>
      <c r="D46" s="47">
        <v>372</v>
      </c>
      <c r="E46" s="42">
        <f t="shared" si="2"/>
        <v>68.88888888888889</v>
      </c>
      <c r="F46" s="75">
        <v>900</v>
      </c>
      <c r="G46" s="47">
        <v>751</v>
      </c>
      <c r="H46" s="42">
        <f t="shared" si="1"/>
        <v>83.44444444444444</v>
      </c>
    </row>
    <row r="47" spans="1:8" ht="21" customHeight="1">
      <c r="A47" s="45">
        <v>421521</v>
      </c>
      <c r="B47" s="45" t="s">
        <v>132</v>
      </c>
      <c r="C47" s="47">
        <v>240</v>
      </c>
      <c r="D47" s="47"/>
      <c r="E47" s="42">
        <f t="shared" si="2"/>
        <v>0</v>
      </c>
      <c r="F47" s="75">
        <v>200</v>
      </c>
      <c r="G47" s="47">
        <v>16</v>
      </c>
      <c r="H47" s="42">
        <f t="shared" si="1"/>
        <v>8</v>
      </c>
    </row>
    <row r="48" spans="1:8" s="31" customFormat="1" ht="21" customHeight="1">
      <c r="A48" s="50">
        <v>421612</v>
      </c>
      <c r="B48" s="50" t="s">
        <v>171</v>
      </c>
      <c r="C48" s="51">
        <v>150</v>
      </c>
      <c r="D48" s="47">
        <v>48</v>
      </c>
      <c r="E48" s="42">
        <f t="shared" si="2"/>
        <v>32</v>
      </c>
      <c r="F48" s="76">
        <v>150</v>
      </c>
      <c r="G48" s="47">
        <v>113</v>
      </c>
      <c r="H48" s="42">
        <f t="shared" si="1"/>
        <v>75.33333333333333</v>
      </c>
    </row>
    <row r="49" spans="1:8" s="31" customFormat="1" ht="21" customHeight="1">
      <c r="A49" s="94">
        <v>421619</v>
      </c>
      <c r="B49" s="45" t="s">
        <v>242</v>
      </c>
      <c r="C49" s="51"/>
      <c r="D49" s="47"/>
      <c r="E49" s="42"/>
      <c r="F49" s="76">
        <v>720</v>
      </c>
      <c r="G49" s="47">
        <v>276</v>
      </c>
      <c r="H49" s="42">
        <f t="shared" si="1"/>
        <v>38.333333333333336</v>
      </c>
    </row>
    <row r="50" spans="1:8" s="31" customFormat="1" ht="21" customHeight="1">
      <c r="A50" s="50">
        <v>421625</v>
      </c>
      <c r="B50" s="50" t="s">
        <v>155</v>
      </c>
      <c r="C50" s="51">
        <v>130</v>
      </c>
      <c r="D50" s="47"/>
      <c r="E50" s="42">
        <f t="shared" si="2"/>
        <v>0</v>
      </c>
      <c r="F50" s="76">
        <v>130</v>
      </c>
      <c r="G50" s="47"/>
      <c r="H50" s="42">
        <f t="shared" si="1"/>
        <v>0</v>
      </c>
    </row>
    <row r="51" spans="1:8" ht="21" customHeight="1">
      <c r="A51" s="45">
        <v>4219191</v>
      </c>
      <c r="B51" s="45" t="s">
        <v>210</v>
      </c>
      <c r="C51" s="47">
        <v>500</v>
      </c>
      <c r="D51" s="47">
        <v>0</v>
      </c>
      <c r="E51" s="42">
        <f t="shared" si="2"/>
        <v>0</v>
      </c>
      <c r="F51" s="75">
        <v>500</v>
      </c>
      <c r="G51" s="47">
        <v>0</v>
      </c>
      <c r="H51" s="42">
        <f t="shared" si="1"/>
        <v>0</v>
      </c>
    </row>
    <row r="52" spans="1:8" ht="21" customHeight="1">
      <c r="A52" s="43">
        <v>422</v>
      </c>
      <c r="B52" s="43" t="s">
        <v>48</v>
      </c>
      <c r="C52" s="44">
        <f>SUM(C53:C60)</f>
        <v>9400</v>
      </c>
      <c r="D52" s="44">
        <f>SUM(D53:D60)</f>
        <v>1173</v>
      </c>
      <c r="E52" s="42">
        <f t="shared" si="2"/>
        <v>12.47872340425532</v>
      </c>
      <c r="F52" s="44">
        <f>SUM(F53:F60)</f>
        <v>4196</v>
      </c>
      <c r="G52" s="44">
        <f>SUM(G53:G60)</f>
        <v>1218</v>
      </c>
      <c r="H52" s="42">
        <f t="shared" si="1"/>
        <v>29.027645376549096</v>
      </c>
    </row>
    <row r="53" spans="1:8" ht="22.5" customHeight="1">
      <c r="A53" s="45">
        <v>422111</v>
      </c>
      <c r="B53" s="45" t="s">
        <v>49</v>
      </c>
      <c r="C53" s="47">
        <v>1500</v>
      </c>
      <c r="D53" s="47">
        <v>342</v>
      </c>
      <c r="E53" s="42">
        <f t="shared" si="2"/>
        <v>22.8</v>
      </c>
      <c r="F53" s="75">
        <v>1000</v>
      </c>
      <c r="G53" s="47">
        <v>525</v>
      </c>
      <c r="H53" s="42">
        <f t="shared" si="1"/>
        <v>52.5</v>
      </c>
    </row>
    <row r="54" spans="1:8" ht="21" customHeight="1">
      <c r="A54" s="45">
        <v>422121</v>
      </c>
      <c r="B54" s="45" t="s">
        <v>50</v>
      </c>
      <c r="C54" s="47">
        <v>300</v>
      </c>
      <c r="D54" s="47">
        <v>160</v>
      </c>
      <c r="E54" s="42">
        <f t="shared" si="2"/>
        <v>53.333333333333336</v>
      </c>
      <c r="F54" s="75">
        <v>300</v>
      </c>
      <c r="G54" s="47">
        <v>212</v>
      </c>
      <c r="H54" s="42">
        <f t="shared" si="1"/>
        <v>70.66666666666667</v>
      </c>
    </row>
    <row r="55" spans="1:8" ht="21" customHeight="1">
      <c r="A55" s="45">
        <v>422131</v>
      </c>
      <c r="B55" s="45" t="s">
        <v>51</v>
      </c>
      <c r="C55" s="47">
        <v>800</v>
      </c>
      <c r="D55" s="47">
        <v>324</v>
      </c>
      <c r="E55" s="42">
        <f t="shared" si="2"/>
        <v>40.5</v>
      </c>
      <c r="F55" s="75">
        <v>650</v>
      </c>
      <c r="G55" s="47">
        <v>260</v>
      </c>
      <c r="H55" s="42">
        <f t="shared" si="1"/>
        <v>40</v>
      </c>
    </row>
    <row r="56" spans="1:8" s="31" customFormat="1" ht="21" customHeight="1">
      <c r="A56" s="50">
        <v>422199</v>
      </c>
      <c r="B56" s="50" t="s">
        <v>106</v>
      </c>
      <c r="C56" s="51">
        <v>300</v>
      </c>
      <c r="D56" s="51">
        <v>43</v>
      </c>
      <c r="E56" s="52">
        <f t="shared" si="2"/>
        <v>14.333333333333334</v>
      </c>
      <c r="F56" s="76">
        <v>300</v>
      </c>
      <c r="G56" s="51">
        <v>220</v>
      </c>
      <c r="H56" s="52">
        <f t="shared" si="1"/>
        <v>73.33333333333333</v>
      </c>
    </row>
    <row r="57" spans="1:8" ht="21" customHeight="1">
      <c r="A57" s="45">
        <v>422211</v>
      </c>
      <c r="B57" s="45" t="s">
        <v>52</v>
      </c>
      <c r="C57" s="47">
        <v>1200</v>
      </c>
      <c r="D57" s="47">
        <v>19</v>
      </c>
      <c r="E57" s="42">
        <f t="shared" si="2"/>
        <v>1.5833333333333335</v>
      </c>
      <c r="F57" s="75">
        <v>200</v>
      </c>
      <c r="G57" s="47"/>
      <c r="H57" s="42">
        <f t="shared" si="1"/>
        <v>0</v>
      </c>
    </row>
    <row r="58" spans="1:8" ht="21" customHeight="1">
      <c r="A58" s="45">
        <v>422221</v>
      </c>
      <c r="B58" s="45" t="s">
        <v>126</v>
      </c>
      <c r="C58" s="47">
        <v>2800</v>
      </c>
      <c r="D58" s="47">
        <v>168</v>
      </c>
      <c r="E58" s="42">
        <f t="shared" si="2"/>
        <v>6</v>
      </c>
      <c r="F58" s="75">
        <v>800</v>
      </c>
      <c r="G58" s="47">
        <v>1</v>
      </c>
      <c r="H58" s="42">
        <f t="shared" si="1"/>
        <v>0.125</v>
      </c>
    </row>
    <row r="59" spans="1:8" ht="21" customHeight="1">
      <c r="A59" s="45">
        <v>422231</v>
      </c>
      <c r="B59" s="45" t="s">
        <v>53</v>
      </c>
      <c r="C59" s="47">
        <v>2000</v>
      </c>
      <c r="D59" s="47">
        <v>116</v>
      </c>
      <c r="E59" s="42">
        <f t="shared" si="2"/>
        <v>5.800000000000001</v>
      </c>
      <c r="F59" s="75">
        <v>896</v>
      </c>
      <c r="G59" s="47"/>
      <c r="H59" s="42">
        <f t="shared" si="1"/>
        <v>0</v>
      </c>
    </row>
    <row r="60" spans="1:8" ht="21" customHeight="1">
      <c r="A60" s="45">
        <v>422299</v>
      </c>
      <c r="B60" s="45" t="s">
        <v>54</v>
      </c>
      <c r="C60" s="47">
        <v>500</v>
      </c>
      <c r="D60" s="47">
        <v>1</v>
      </c>
      <c r="E60" s="42">
        <f t="shared" si="2"/>
        <v>0.2</v>
      </c>
      <c r="F60" s="75">
        <v>50</v>
      </c>
      <c r="G60" s="47"/>
      <c r="H60" s="42">
        <f t="shared" si="1"/>
        <v>0</v>
      </c>
    </row>
    <row r="61" spans="1:8" ht="21" customHeight="1">
      <c r="A61" s="43">
        <v>423</v>
      </c>
      <c r="B61" s="43" t="s">
        <v>55</v>
      </c>
      <c r="C61" s="44">
        <f>SUM(C62:C86)</f>
        <v>104799</v>
      </c>
      <c r="D61" s="44">
        <f>SUM(D62:D86)</f>
        <v>14747</v>
      </c>
      <c r="E61" s="42">
        <f t="shared" si="2"/>
        <v>14.071699157434708</v>
      </c>
      <c r="F61" s="44">
        <f>SUM(F62:F86)</f>
        <v>104336</v>
      </c>
      <c r="G61" s="44">
        <f>SUM(G62:G86)</f>
        <v>17857</v>
      </c>
      <c r="H61" s="42">
        <f t="shared" si="1"/>
        <v>17.1148980217758</v>
      </c>
    </row>
    <row r="62" spans="1:8" ht="21" customHeight="1">
      <c r="A62" s="45">
        <v>423111</v>
      </c>
      <c r="B62" s="45" t="s">
        <v>56</v>
      </c>
      <c r="C62" s="47">
        <v>450</v>
      </c>
      <c r="D62" s="47">
        <v>132</v>
      </c>
      <c r="E62" s="42">
        <f t="shared" si="2"/>
        <v>29.333333333333332</v>
      </c>
      <c r="F62" s="75">
        <v>450</v>
      </c>
      <c r="G62" s="47">
        <v>231</v>
      </c>
      <c r="H62" s="42">
        <f t="shared" si="1"/>
        <v>51.33333333333333</v>
      </c>
    </row>
    <row r="63" spans="1:8" ht="19.5" customHeight="1">
      <c r="A63" s="45">
        <v>423191</v>
      </c>
      <c r="B63" s="45" t="s">
        <v>220</v>
      </c>
      <c r="C63" s="47">
        <v>21000</v>
      </c>
      <c r="D63" s="47">
        <v>3683</v>
      </c>
      <c r="E63" s="42">
        <f t="shared" si="2"/>
        <v>17.538095238095238</v>
      </c>
      <c r="F63" s="75">
        <v>21000</v>
      </c>
      <c r="G63" s="47">
        <v>10508</v>
      </c>
      <c r="H63" s="42">
        <f t="shared" si="1"/>
        <v>50.03809523809524</v>
      </c>
    </row>
    <row r="64" spans="1:8" ht="21" customHeight="1">
      <c r="A64" s="45">
        <v>423199</v>
      </c>
      <c r="B64" s="45" t="s">
        <v>179</v>
      </c>
      <c r="C64" s="47">
        <v>390</v>
      </c>
      <c r="D64" s="47">
        <v>292</v>
      </c>
      <c r="E64" s="42">
        <f t="shared" si="2"/>
        <v>74.87179487179488</v>
      </c>
      <c r="F64" s="75">
        <v>390</v>
      </c>
      <c r="G64" s="47"/>
      <c r="H64" s="42">
        <f t="shared" si="1"/>
        <v>0</v>
      </c>
    </row>
    <row r="65" spans="1:8" ht="21" customHeight="1">
      <c r="A65" s="45">
        <v>423212</v>
      </c>
      <c r="B65" s="45" t="s">
        <v>57</v>
      </c>
      <c r="C65" s="47">
        <v>49560</v>
      </c>
      <c r="D65" s="47">
        <v>553</v>
      </c>
      <c r="E65" s="42">
        <f t="shared" si="2"/>
        <v>1.115819209039548</v>
      </c>
      <c r="F65" s="75">
        <v>49560</v>
      </c>
      <c r="G65" s="47">
        <v>634</v>
      </c>
      <c r="H65" s="42">
        <f aca="true" t="shared" si="3" ref="H65:H129">G65/F65*100</f>
        <v>1.2792574656981437</v>
      </c>
    </row>
    <row r="66" spans="1:8" ht="21" customHeight="1">
      <c r="A66" s="45">
        <v>423221</v>
      </c>
      <c r="B66" s="45" t="s">
        <v>122</v>
      </c>
      <c r="C66" s="47">
        <v>100</v>
      </c>
      <c r="D66" s="47"/>
      <c r="E66" s="42">
        <f t="shared" si="2"/>
        <v>0</v>
      </c>
      <c r="F66" s="75">
        <v>100</v>
      </c>
      <c r="G66" s="47"/>
      <c r="H66" s="42">
        <f t="shared" si="3"/>
        <v>0</v>
      </c>
    </row>
    <row r="67" spans="1:8" ht="21" customHeight="1">
      <c r="A67" s="45">
        <v>423311</v>
      </c>
      <c r="B67" s="45" t="s">
        <v>58</v>
      </c>
      <c r="C67" s="47">
        <v>2308</v>
      </c>
      <c r="D67" s="47">
        <v>210</v>
      </c>
      <c r="E67" s="42">
        <f t="shared" si="2"/>
        <v>9.098786828422876</v>
      </c>
      <c r="F67" s="75">
        <v>2971</v>
      </c>
      <c r="G67" s="47">
        <v>826</v>
      </c>
      <c r="H67" s="42">
        <f t="shared" si="3"/>
        <v>27.802086839448</v>
      </c>
    </row>
    <row r="68" spans="1:8" ht="21" customHeight="1">
      <c r="A68" s="45">
        <v>423321</v>
      </c>
      <c r="B68" s="45" t="s">
        <v>59</v>
      </c>
      <c r="C68" s="47">
        <v>300</v>
      </c>
      <c r="D68" s="47">
        <v>48</v>
      </c>
      <c r="E68" s="42">
        <f t="shared" si="2"/>
        <v>16</v>
      </c>
      <c r="F68" s="75">
        <v>150</v>
      </c>
      <c r="G68" s="47">
        <v>57</v>
      </c>
      <c r="H68" s="42">
        <f t="shared" si="3"/>
        <v>38</v>
      </c>
    </row>
    <row r="69" spans="1:8" ht="21" customHeight="1">
      <c r="A69" s="45">
        <v>423322</v>
      </c>
      <c r="B69" s="45" t="s">
        <v>60</v>
      </c>
      <c r="C69" s="47">
        <v>250</v>
      </c>
      <c r="D69" s="47"/>
      <c r="E69" s="42">
        <f t="shared" si="2"/>
        <v>0</v>
      </c>
      <c r="F69" s="75">
        <v>50</v>
      </c>
      <c r="G69" s="47">
        <v>13</v>
      </c>
      <c r="H69" s="42">
        <f t="shared" si="3"/>
        <v>26</v>
      </c>
    </row>
    <row r="70" spans="1:8" ht="21" customHeight="1">
      <c r="A70" s="45">
        <v>423391</v>
      </c>
      <c r="B70" s="45" t="s">
        <v>61</v>
      </c>
      <c r="C70" s="47">
        <v>100</v>
      </c>
      <c r="D70" s="47"/>
      <c r="E70" s="42">
        <f t="shared" si="2"/>
        <v>0</v>
      </c>
      <c r="F70" s="75">
        <v>100</v>
      </c>
      <c r="G70" s="47">
        <v>3</v>
      </c>
      <c r="H70" s="42">
        <f t="shared" si="3"/>
        <v>3</v>
      </c>
    </row>
    <row r="71" spans="1:8" ht="21" customHeight="1">
      <c r="A71" s="45">
        <v>423392</v>
      </c>
      <c r="B71" s="45" t="s">
        <v>224</v>
      </c>
      <c r="C71" s="47">
        <v>100</v>
      </c>
      <c r="D71" s="47">
        <v>11</v>
      </c>
      <c r="E71" s="42">
        <f t="shared" si="2"/>
        <v>11</v>
      </c>
      <c r="F71" s="75">
        <v>100</v>
      </c>
      <c r="G71" s="47">
        <v>20</v>
      </c>
      <c r="H71" s="42">
        <f t="shared" si="3"/>
        <v>20</v>
      </c>
    </row>
    <row r="72" spans="1:8" ht="21" customHeight="1">
      <c r="A72" s="45">
        <v>423418</v>
      </c>
      <c r="B72" s="45" t="s">
        <v>184</v>
      </c>
      <c r="C72" s="47">
        <v>3600</v>
      </c>
      <c r="D72" s="47">
        <v>2359</v>
      </c>
      <c r="E72" s="42">
        <f t="shared" si="2"/>
        <v>65.52777777777777</v>
      </c>
      <c r="F72" s="75">
        <v>840</v>
      </c>
      <c r="G72" s="47">
        <v>436</v>
      </c>
      <c r="H72" s="42">
        <f t="shared" si="3"/>
        <v>51.90476190476191</v>
      </c>
    </row>
    <row r="73" spans="1:8" ht="35.25" customHeight="1">
      <c r="A73" s="45">
        <v>423419</v>
      </c>
      <c r="B73" s="45" t="s">
        <v>215</v>
      </c>
      <c r="C73" s="47">
        <v>5400</v>
      </c>
      <c r="D73" s="47">
        <v>4</v>
      </c>
      <c r="E73" s="42">
        <f t="shared" si="2"/>
        <v>0.07407407407407407</v>
      </c>
      <c r="F73" s="75">
        <v>5400</v>
      </c>
      <c r="G73" s="47"/>
      <c r="H73" s="42">
        <f t="shared" si="3"/>
        <v>0</v>
      </c>
    </row>
    <row r="74" spans="1:8" ht="21" customHeight="1">
      <c r="A74" s="45">
        <v>423422</v>
      </c>
      <c r="B74" s="45" t="s">
        <v>205</v>
      </c>
      <c r="C74" s="47">
        <v>5880</v>
      </c>
      <c r="D74" s="47">
        <v>827</v>
      </c>
      <c r="E74" s="42">
        <f t="shared" si="2"/>
        <v>14.064625850340137</v>
      </c>
      <c r="F74" s="75">
        <v>5520</v>
      </c>
      <c r="G74" s="47">
        <v>114</v>
      </c>
      <c r="H74" s="42">
        <f t="shared" si="3"/>
        <v>2.0652173913043477</v>
      </c>
    </row>
    <row r="75" spans="1:8" ht="21" customHeight="1">
      <c r="A75" s="45">
        <v>423432</v>
      </c>
      <c r="B75" s="45" t="s">
        <v>211</v>
      </c>
      <c r="C75" s="47">
        <v>216</v>
      </c>
      <c r="D75" s="47">
        <v>0</v>
      </c>
      <c r="E75" s="42">
        <f t="shared" si="2"/>
        <v>0</v>
      </c>
      <c r="F75" s="75">
        <v>216</v>
      </c>
      <c r="G75" s="47">
        <v>13</v>
      </c>
      <c r="H75" s="42">
        <f t="shared" si="3"/>
        <v>6.018518518518518</v>
      </c>
    </row>
    <row r="76" spans="1:8" ht="21" customHeight="1">
      <c r="A76" s="45">
        <v>423521</v>
      </c>
      <c r="B76" s="45" t="s">
        <v>62</v>
      </c>
      <c r="C76" s="47">
        <v>1325</v>
      </c>
      <c r="D76" s="47">
        <v>198</v>
      </c>
      <c r="E76" s="42">
        <f t="shared" si="2"/>
        <v>14.943396226415096</v>
      </c>
      <c r="F76" s="75">
        <v>1000</v>
      </c>
      <c r="G76" s="47">
        <v>156</v>
      </c>
      <c r="H76" s="42">
        <f t="shared" si="3"/>
        <v>15.6</v>
      </c>
    </row>
    <row r="77" spans="1:8" ht="33" customHeight="1">
      <c r="A77" s="53">
        <v>423591</v>
      </c>
      <c r="B77" s="53" t="s">
        <v>200</v>
      </c>
      <c r="C77" s="47">
        <v>4526</v>
      </c>
      <c r="D77" s="47">
        <v>2443</v>
      </c>
      <c r="E77" s="42">
        <f t="shared" si="2"/>
        <v>53.97702165267344</v>
      </c>
      <c r="F77" s="75">
        <v>4859</v>
      </c>
      <c r="G77" s="47">
        <v>2415</v>
      </c>
      <c r="H77" s="42">
        <f t="shared" si="3"/>
        <v>49.701584688207454</v>
      </c>
    </row>
    <row r="78" spans="1:8" ht="21" customHeight="1">
      <c r="A78" s="45">
        <v>423592</v>
      </c>
      <c r="B78" s="45" t="s">
        <v>63</v>
      </c>
      <c r="C78" s="47">
        <v>588</v>
      </c>
      <c r="D78" s="47">
        <v>513</v>
      </c>
      <c r="E78" s="42">
        <f aca="true" t="shared" si="4" ref="E78:E91">D78/C78*100</f>
        <v>87.24489795918367</v>
      </c>
      <c r="F78" s="75">
        <v>1176</v>
      </c>
      <c r="G78" s="47">
        <v>502</v>
      </c>
      <c r="H78" s="42">
        <f t="shared" si="3"/>
        <v>42.68707482993197</v>
      </c>
    </row>
    <row r="79" spans="1:8" ht="21" customHeight="1">
      <c r="A79" s="45">
        <v>4235921</v>
      </c>
      <c r="B79" s="45" t="s">
        <v>64</v>
      </c>
      <c r="C79" s="47">
        <v>4000</v>
      </c>
      <c r="D79" s="47">
        <v>718</v>
      </c>
      <c r="E79" s="42">
        <f t="shared" si="4"/>
        <v>17.95</v>
      </c>
      <c r="F79" s="75">
        <v>4000</v>
      </c>
      <c r="G79" s="47"/>
      <c r="H79" s="42">
        <f t="shared" si="3"/>
        <v>0</v>
      </c>
    </row>
    <row r="80" spans="1:8" ht="21" customHeight="1">
      <c r="A80" s="45">
        <v>4235922</v>
      </c>
      <c r="B80" s="45" t="s">
        <v>65</v>
      </c>
      <c r="C80" s="47">
        <v>800</v>
      </c>
      <c r="D80" s="47">
        <v>414</v>
      </c>
      <c r="E80" s="42">
        <f t="shared" si="4"/>
        <v>51.74999999999999</v>
      </c>
      <c r="F80" s="75">
        <v>800</v>
      </c>
      <c r="G80" s="47">
        <v>61</v>
      </c>
      <c r="H80" s="42">
        <f t="shared" si="3"/>
        <v>7.625</v>
      </c>
    </row>
    <row r="81" spans="1:8" ht="21" customHeight="1">
      <c r="A81" s="45">
        <v>423593</v>
      </c>
      <c r="B81" s="45" t="s">
        <v>128</v>
      </c>
      <c r="C81" s="47">
        <v>588</v>
      </c>
      <c r="D81" s="47">
        <v>304</v>
      </c>
      <c r="E81" s="42">
        <f t="shared" si="4"/>
        <v>51.70068027210885</v>
      </c>
      <c r="F81" s="75">
        <v>1176</v>
      </c>
      <c r="G81" s="47">
        <v>465</v>
      </c>
      <c r="H81" s="42">
        <f t="shared" si="3"/>
        <v>39.54081632653062</v>
      </c>
    </row>
    <row r="82" spans="1:8" ht="21" customHeight="1">
      <c r="A82" s="45">
        <v>423612</v>
      </c>
      <c r="B82" s="45" t="s">
        <v>198</v>
      </c>
      <c r="C82" s="47">
        <v>0</v>
      </c>
      <c r="D82" s="47">
        <v>0</v>
      </c>
      <c r="E82" s="42" t="e">
        <f t="shared" si="4"/>
        <v>#DIV/0!</v>
      </c>
      <c r="F82" s="75">
        <v>300</v>
      </c>
      <c r="G82" s="47">
        <v>144</v>
      </c>
      <c r="H82" s="42">
        <f t="shared" si="3"/>
        <v>48</v>
      </c>
    </row>
    <row r="83" spans="1:8" ht="21" customHeight="1">
      <c r="A83" s="45">
        <v>423711</v>
      </c>
      <c r="B83" s="45" t="s">
        <v>66</v>
      </c>
      <c r="C83" s="47">
        <v>450</v>
      </c>
      <c r="D83" s="47">
        <v>331</v>
      </c>
      <c r="E83" s="42">
        <f t="shared" si="4"/>
        <v>73.55555555555556</v>
      </c>
      <c r="F83" s="75">
        <v>950</v>
      </c>
      <c r="G83" s="47">
        <v>60</v>
      </c>
      <c r="H83" s="42">
        <f t="shared" si="3"/>
        <v>6.315789473684211</v>
      </c>
    </row>
    <row r="84" spans="1:8" ht="21" customHeight="1">
      <c r="A84" s="45">
        <v>423911</v>
      </c>
      <c r="B84" s="45" t="s">
        <v>189</v>
      </c>
      <c r="C84" s="47">
        <v>240</v>
      </c>
      <c r="D84" s="47">
        <v>60</v>
      </c>
      <c r="E84" s="42">
        <f t="shared" si="4"/>
        <v>25</v>
      </c>
      <c r="F84" s="75">
        <v>240</v>
      </c>
      <c r="G84" s="47">
        <v>45</v>
      </c>
      <c r="H84" s="42">
        <f t="shared" si="3"/>
        <v>18.75</v>
      </c>
    </row>
    <row r="85" spans="1:8" ht="21" customHeight="1">
      <c r="A85" s="45">
        <v>4239111</v>
      </c>
      <c r="B85" s="45" t="s">
        <v>67</v>
      </c>
      <c r="C85" s="47">
        <v>2040</v>
      </c>
      <c r="D85" s="47">
        <v>1567</v>
      </c>
      <c r="E85" s="42">
        <f t="shared" si="4"/>
        <v>76.81372549019608</v>
      </c>
      <c r="F85" s="75">
        <v>2400</v>
      </c>
      <c r="G85" s="47">
        <v>910</v>
      </c>
      <c r="H85" s="42">
        <f t="shared" si="3"/>
        <v>37.916666666666664</v>
      </c>
    </row>
    <row r="86" spans="1:8" ht="21" customHeight="1">
      <c r="A86" s="45">
        <v>4239112</v>
      </c>
      <c r="B86" s="45" t="s">
        <v>164</v>
      </c>
      <c r="C86" s="54">
        <v>588</v>
      </c>
      <c r="D86" s="47">
        <v>80</v>
      </c>
      <c r="E86" s="42">
        <f t="shared" si="4"/>
        <v>13.60544217687075</v>
      </c>
      <c r="F86" s="54">
        <v>588</v>
      </c>
      <c r="G86" s="47">
        <v>244</v>
      </c>
      <c r="H86" s="42">
        <f t="shared" si="3"/>
        <v>41.49659863945578</v>
      </c>
    </row>
    <row r="87" spans="1:8" ht="21" customHeight="1">
      <c r="A87" s="43">
        <v>424</v>
      </c>
      <c r="B87" s="43" t="s">
        <v>68</v>
      </c>
      <c r="C87" s="44">
        <f>C88+C89+C90+C91</f>
        <v>9212</v>
      </c>
      <c r="D87" s="44">
        <f>D88+D89+D90+D91</f>
        <v>1970</v>
      </c>
      <c r="E87" s="42">
        <f t="shared" si="4"/>
        <v>21.385149804602694</v>
      </c>
      <c r="F87" s="44">
        <f>F88+F89+F90+F91+F92</f>
        <v>31800</v>
      </c>
      <c r="G87" s="44">
        <f>G88+G89+G90+G91+G92</f>
        <v>12186</v>
      </c>
      <c r="H87" s="42">
        <f t="shared" si="3"/>
        <v>38.32075471698113</v>
      </c>
    </row>
    <row r="88" spans="1:8" ht="21" customHeight="1">
      <c r="A88" s="45">
        <v>424341</v>
      </c>
      <c r="B88" s="45" t="s">
        <v>133</v>
      </c>
      <c r="C88" s="47">
        <v>4200</v>
      </c>
      <c r="D88" s="47">
        <v>697</v>
      </c>
      <c r="E88" s="42">
        <f t="shared" si="4"/>
        <v>16.595238095238095</v>
      </c>
      <c r="F88" s="75">
        <v>4200</v>
      </c>
      <c r="G88" s="47">
        <v>286</v>
      </c>
      <c r="H88" s="42">
        <f t="shared" si="3"/>
        <v>6.80952380952381</v>
      </c>
    </row>
    <row r="89" spans="1:8" ht="28.5" customHeight="1">
      <c r="A89" s="45">
        <v>424351</v>
      </c>
      <c r="B89" s="55" t="s">
        <v>161</v>
      </c>
      <c r="C89" s="47">
        <v>360</v>
      </c>
      <c r="D89" s="47">
        <v>0</v>
      </c>
      <c r="E89" s="42">
        <f t="shared" si="4"/>
        <v>0</v>
      </c>
      <c r="F89" s="75">
        <v>360</v>
      </c>
      <c r="G89" s="47">
        <v>1</v>
      </c>
      <c r="H89" s="42">
        <f t="shared" si="3"/>
        <v>0.2777777777777778</v>
      </c>
    </row>
    <row r="90" spans="1:8" ht="22.5" customHeight="1">
      <c r="A90" s="45">
        <v>424911</v>
      </c>
      <c r="B90" s="45" t="s">
        <v>69</v>
      </c>
      <c r="C90" s="47">
        <v>588</v>
      </c>
      <c r="D90" s="47">
        <v>514</v>
      </c>
      <c r="E90" s="42">
        <f t="shared" si="4"/>
        <v>87.41496598639455</v>
      </c>
      <c r="F90" s="75">
        <v>1176</v>
      </c>
      <c r="G90" s="47">
        <v>432</v>
      </c>
      <c r="H90" s="42">
        <f t="shared" si="3"/>
        <v>36.734693877551024</v>
      </c>
    </row>
    <row r="91" spans="1:8" ht="22.5" customHeight="1">
      <c r="A91" s="45">
        <v>4249111</v>
      </c>
      <c r="B91" s="45" t="s">
        <v>225</v>
      </c>
      <c r="C91" s="47">
        <v>4064</v>
      </c>
      <c r="D91" s="47">
        <v>759</v>
      </c>
      <c r="E91" s="42">
        <f t="shared" si="4"/>
        <v>18.676181102362204</v>
      </c>
      <c r="F91" s="75">
        <v>4064</v>
      </c>
      <c r="G91" s="47">
        <v>2623</v>
      </c>
      <c r="H91" s="42">
        <f t="shared" si="3"/>
        <v>64.54232283464567</v>
      </c>
    </row>
    <row r="92" spans="1:8" ht="32.25" customHeight="1">
      <c r="A92" s="45">
        <v>4249117</v>
      </c>
      <c r="B92" s="45" t="s">
        <v>235</v>
      </c>
      <c r="C92" s="47"/>
      <c r="D92" s="47"/>
      <c r="E92" s="42"/>
      <c r="F92" s="75">
        <v>22000</v>
      </c>
      <c r="G92" s="47">
        <v>8844</v>
      </c>
      <c r="H92" s="42">
        <f t="shared" si="3"/>
        <v>40.2</v>
      </c>
    </row>
    <row r="93" spans="1:8" ht="21" customHeight="1">
      <c r="A93" s="43">
        <v>425</v>
      </c>
      <c r="B93" s="43" t="s">
        <v>165</v>
      </c>
      <c r="C93" s="44">
        <f>C94+C95+C96+C97+C98+C99+C100+C101+C102+C103+C104+C105+C106+C107+C108+C109+C110+C111+C112+C113+C114</f>
        <v>15755</v>
      </c>
      <c r="D93" s="44">
        <f>SUM(D94:D114)</f>
        <v>3059</v>
      </c>
      <c r="E93" s="42">
        <f aca="true" t="shared" si="5" ref="E93:E103">D93/C93*100</f>
        <v>19.416058394160586</v>
      </c>
      <c r="F93" s="44">
        <f>F94+F95+F96+F97+F98+F99+F100+F101+F102+F103+F104+F105+F106+F107+F108+F109+F110+F111+F112+F113+F114</f>
        <v>17295</v>
      </c>
      <c r="G93" s="44">
        <f>SUM(G94:G114)</f>
        <v>3945</v>
      </c>
      <c r="H93" s="42">
        <f t="shared" si="3"/>
        <v>22.810060711188203</v>
      </c>
    </row>
    <row r="94" spans="1:8" ht="21" customHeight="1">
      <c r="A94" s="45">
        <v>425111</v>
      </c>
      <c r="B94" s="45" t="s">
        <v>134</v>
      </c>
      <c r="C94" s="47">
        <v>120</v>
      </c>
      <c r="D94" s="47">
        <v>0</v>
      </c>
      <c r="E94" s="42">
        <f t="shared" si="5"/>
        <v>0</v>
      </c>
      <c r="F94" s="75">
        <v>320</v>
      </c>
      <c r="G94" s="47">
        <v>122</v>
      </c>
      <c r="H94" s="42">
        <f t="shared" si="3"/>
        <v>38.125</v>
      </c>
    </row>
    <row r="95" spans="1:8" ht="21" customHeight="1">
      <c r="A95" s="45">
        <v>425112</v>
      </c>
      <c r="B95" s="45" t="s">
        <v>70</v>
      </c>
      <c r="C95" s="47">
        <v>120</v>
      </c>
      <c r="D95" s="51"/>
      <c r="E95" s="52">
        <f t="shared" si="5"/>
        <v>0</v>
      </c>
      <c r="F95" s="75">
        <v>120</v>
      </c>
      <c r="G95" s="51"/>
      <c r="H95" s="52">
        <f t="shared" si="3"/>
        <v>0</v>
      </c>
    </row>
    <row r="96" spans="1:8" ht="21" customHeight="1">
      <c r="A96" s="45">
        <v>425113</v>
      </c>
      <c r="B96" s="45" t="s">
        <v>71</v>
      </c>
      <c r="C96" s="47">
        <v>120</v>
      </c>
      <c r="D96" s="47">
        <v>0</v>
      </c>
      <c r="E96" s="42">
        <f t="shared" si="5"/>
        <v>0</v>
      </c>
      <c r="F96" s="75">
        <v>620</v>
      </c>
      <c r="G96" s="47">
        <v>163</v>
      </c>
      <c r="H96" s="42">
        <f t="shared" si="3"/>
        <v>26.29032258064516</v>
      </c>
    </row>
    <row r="97" spans="1:8" ht="21" customHeight="1">
      <c r="A97" s="45">
        <v>425114</v>
      </c>
      <c r="B97" s="55" t="s">
        <v>112</v>
      </c>
      <c r="C97" s="47">
        <v>120</v>
      </c>
      <c r="D97" s="47">
        <v>0</v>
      </c>
      <c r="E97" s="42">
        <f t="shared" si="5"/>
        <v>0</v>
      </c>
      <c r="F97" s="75">
        <v>520</v>
      </c>
      <c r="G97" s="47">
        <v>442</v>
      </c>
      <c r="H97" s="42">
        <f t="shared" si="3"/>
        <v>85</v>
      </c>
    </row>
    <row r="98" spans="1:8" ht="21" customHeight="1">
      <c r="A98" s="45">
        <v>425115</v>
      </c>
      <c r="B98" s="45" t="s">
        <v>151</v>
      </c>
      <c r="C98" s="47">
        <v>360</v>
      </c>
      <c r="D98" s="47">
        <v>272</v>
      </c>
      <c r="E98" s="42">
        <f t="shared" si="5"/>
        <v>75.55555555555556</v>
      </c>
      <c r="F98" s="75">
        <v>360</v>
      </c>
      <c r="G98" s="47">
        <v>69</v>
      </c>
      <c r="H98" s="42">
        <f t="shared" si="3"/>
        <v>19.166666666666668</v>
      </c>
    </row>
    <row r="99" spans="1:8" ht="18.75" customHeight="1">
      <c r="A99" s="45">
        <v>425116</v>
      </c>
      <c r="B99" s="56" t="s">
        <v>176</v>
      </c>
      <c r="C99" s="46">
        <v>120</v>
      </c>
      <c r="D99" s="47">
        <v>0</v>
      </c>
      <c r="E99" s="42">
        <f t="shared" si="5"/>
        <v>0</v>
      </c>
      <c r="F99" s="77">
        <v>120</v>
      </c>
      <c r="G99" s="47"/>
      <c r="H99" s="42">
        <f t="shared" si="3"/>
        <v>0</v>
      </c>
    </row>
    <row r="100" spans="1:8" ht="21.75" customHeight="1">
      <c r="A100" s="45">
        <v>425117</v>
      </c>
      <c r="B100" s="56" t="s">
        <v>175</v>
      </c>
      <c r="C100" s="46">
        <v>240</v>
      </c>
      <c r="D100" s="47">
        <v>164</v>
      </c>
      <c r="E100" s="42">
        <f t="shared" si="5"/>
        <v>68.33333333333333</v>
      </c>
      <c r="F100" s="77">
        <v>300</v>
      </c>
      <c r="G100" s="47">
        <v>93</v>
      </c>
      <c r="H100" s="42">
        <f t="shared" si="3"/>
        <v>31</v>
      </c>
    </row>
    <row r="101" spans="1:8" ht="21" customHeight="1">
      <c r="A101" s="45">
        <v>425118</v>
      </c>
      <c r="B101" s="56" t="s">
        <v>72</v>
      </c>
      <c r="C101" s="46">
        <v>240</v>
      </c>
      <c r="D101" s="47">
        <v>0</v>
      </c>
      <c r="E101" s="42">
        <f t="shared" si="5"/>
        <v>0</v>
      </c>
      <c r="F101" s="77">
        <v>240</v>
      </c>
      <c r="G101" s="47">
        <v>12</v>
      </c>
      <c r="H101" s="42">
        <f t="shared" si="3"/>
        <v>5</v>
      </c>
    </row>
    <row r="102" spans="1:8" ht="21" customHeight="1">
      <c r="A102" s="45">
        <v>425119</v>
      </c>
      <c r="B102" s="56" t="s">
        <v>217</v>
      </c>
      <c r="C102" s="46">
        <v>490</v>
      </c>
      <c r="D102" s="46">
        <v>292</v>
      </c>
      <c r="E102" s="42">
        <f t="shared" si="5"/>
        <v>59.591836734693885</v>
      </c>
      <c r="F102" s="77">
        <v>870</v>
      </c>
      <c r="G102" s="46">
        <v>378</v>
      </c>
      <c r="H102" s="42">
        <f t="shared" si="3"/>
        <v>43.44827586206896</v>
      </c>
    </row>
    <row r="103" spans="1:8" ht="21" customHeight="1">
      <c r="A103" s="45">
        <v>425211</v>
      </c>
      <c r="B103" s="56" t="s">
        <v>157</v>
      </c>
      <c r="C103" s="46">
        <v>1200</v>
      </c>
      <c r="D103" s="47">
        <v>321</v>
      </c>
      <c r="E103" s="42">
        <f t="shared" si="5"/>
        <v>26.75</v>
      </c>
      <c r="F103" s="77">
        <v>1200</v>
      </c>
      <c r="G103" s="47">
        <v>266</v>
      </c>
      <c r="H103" s="42">
        <f t="shared" si="3"/>
        <v>22.166666666666668</v>
      </c>
    </row>
    <row r="104" spans="1:8" s="31" customFormat="1" ht="21" customHeight="1">
      <c r="A104" s="50">
        <v>425221</v>
      </c>
      <c r="B104" s="57" t="s">
        <v>172</v>
      </c>
      <c r="C104" s="49">
        <v>380</v>
      </c>
      <c r="D104" s="47"/>
      <c r="E104" s="42" t="e">
        <f>-G554207</f>
        <v>#NAME?</v>
      </c>
      <c r="F104" s="78">
        <v>380</v>
      </c>
      <c r="G104" s="47"/>
      <c r="H104" s="96" t="s">
        <v>247</v>
      </c>
    </row>
    <row r="105" spans="1:8" s="31" customFormat="1" ht="15">
      <c r="A105" s="50">
        <v>425222</v>
      </c>
      <c r="B105" s="57" t="s">
        <v>218</v>
      </c>
      <c r="C105" s="49">
        <v>245</v>
      </c>
      <c r="D105" s="47"/>
      <c r="E105" s="42"/>
      <c r="F105" s="78">
        <v>245</v>
      </c>
      <c r="G105" s="47"/>
      <c r="H105" s="96" t="s">
        <v>247</v>
      </c>
    </row>
    <row r="106" spans="1:8" ht="29.25" customHeight="1">
      <c r="A106" s="45">
        <v>425223</v>
      </c>
      <c r="B106" s="56" t="s">
        <v>180</v>
      </c>
      <c r="C106" s="46">
        <v>240</v>
      </c>
      <c r="D106" s="47"/>
      <c r="E106" s="42">
        <v>154</v>
      </c>
      <c r="F106" s="77">
        <v>240</v>
      </c>
      <c r="G106" s="47"/>
      <c r="H106" s="42">
        <v>154</v>
      </c>
    </row>
    <row r="107" spans="1:8" ht="29.25" customHeight="1">
      <c r="A107" s="45">
        <v>425225</v>
      </c>
      <c r="B107" s="45" t="s">
        <v>173</v>
      </c>
      <c r="C107" s="47">
        <v>120</v>
      </c>
      <c r="D107" s="47"/>
      <c r="E107" s="42">
        <f aca="true" t="shared" si="6" ref="E107:E145">D107/C107*100</f>
        <v>0</v>
      </c>
      <c r="F107" s="75">
        <v>120</v>
      </c>
      <c r="G107" s="47"/>
      <c r="H107" s="42">
        <f t="shared" si="3"/>
        <v>0</v>
      </c>
    </row>
    <row r="108" spans="1:8" ht="23.25" customHeight="1">
      <c r="A108" s="45">
        <v>425227</v>
      </c>
      <c r="B108" s="45" t="s">
        <v>174</v>
      </c>
      <c r="C108" s="47">
        <v>120</v>
      </c>
      <c r="D108" s="47"/>
      <c r="E108" s="42">
        <f t="shared" si="6"/>
        <v>0</v>
      </c>
      <c r="F108" s="75">
        <v>120</v>
      </c>
      <c r="G108" s="47"/>
      <c r="H108" s="42">
        <f t="shared" si="3"/>
        <v>0</v>
      </c>
    </row>
    <row r="109" spans="1:8" ht="34.5" customHeight="1">
      <c r="A109" s="45">
        <v>425229</v>
      </c>
      <c r="B109" s="45" t="s">
        <v>111</v>
      </c>
      <c r="C109" s="47">
        <v>480</v>
      </c>
      <c r="D109" s="47">
        <v>137</v>
      </c>
      <c r="E109" s="42">
        <f t="shared" si="6"/>
        <v>28.541666666666664</v>
      </c>
      <c r="F109" s="75">
        <v>480</v>
      </c>
      <c r="G109" s="47">
        <v>93</v>
      </c>
      <c r="H109" s="42">
        <f t="shared" si="3"/>
        <v>19.375</v>
      </c>
    </row>
    <row r="110" spans="1:8" ht="18.75" customHeight="1">
      <c r="A110" s="53">
        <v>425251</v>
      </c>
      <c r="B110" s="45" t="s">
        <v>73</v>
      </c>
      <c r="C110" s="47">
        <v>0</v>
      </c>
      <c r="D110" s="47">
        <v>0</v>
      </c>
      <c r="E110" s="42" t="e">
        <f t="shared" si="6"/>
        <v>#DIV/0!</v>
      </c>
      <c r="F110" s="75">
        <v>0</v>
      </c>
      <c r="G110" s="47"/>
      <c r="H110" s="96" t="s">
        <v>247</v>
      </c>
    </row>
    <row r="111" spans="1:8" ht="19.5" customHeight="1">
      <c r="A111" s="53">
        <v>425252</v>
      </c>
      <c r="B111" s="45" t="s">
        <v>216</v>
      </c>
      <c r="C111" s="47">
        <v>6600</v>
      </c>
      <c r="D111" s="47">
        <v>1449</v>
      </c>
      <c r="E111" s="42">
        <f t="shared" si="6"/>
        <v>21.954545454545453</v>
      </c>
      <c r="F111" s="75">
        <v>6600</v>
      </c>
      <c r="G111" s="47">
        <v>1721</v>
      </c>
      <c r="H111" s="42">
        <f t="shared" si="3"/>
        <v>26.075757575757574</v>
      </c>
    </row>
    <row r="112" spans="1:8" ht="36" customHeight="1">
      <c r="A112" s="45">
        <v>425253</v>
      </c>
      <c r="B112" s="45" t="s">
        <v>206</v>
      </c>
      <c r="C112" s="47">
        <v>3000</v>
      </c>
      <c r="D112" s="47">
        <v>204</v>
      </c>
      <c r="E112" s="42">
        <f t="shared" si="6"/>
        <v>6.800000000000001</v>
      </c>
      <c r="F112" s="75">
        <v>3000</v>
      </c>
      <c r="G112" s="47">
        <v>334</v>
      </c>
      <c r="H112" s="42">
        <f t="shared" si="3"/>
        <v>11.133333333333335</v>
      </c>
    </row>
    <row r="113" spans="1:8" ht="25.5" customHeight="1">
      <c r="A113" s="53">
        <v>425281</v>
      </c>
      <c r="B113" s="45" t="s">
        <v>74</v>
      </c>
      <c r="C113" s="47">
        <v>960</v>
      </c>
      <c r="D113" s="47">
        <v>0</v>
      </c>
      <c r="E113" s="42">
        <f t="shared" si="6"/>
        <v>0</v>
      </c>
      <c r="F113" s="75">
        <v>960</v>
      </c>
      <c r="G113" s="47"/>
      <c r="H113" s="42">
        <f t="shared" si="3"/>
        <v>0</v>
      </c>
    </row>
    <row r="114" spans="1:8" ht="21.75" customHeight="1">
      <c r="A114" s="45">
        <v>425291</v>
      </c>
      <c r="B114" s="45" t="s">
        <v>219</v>
      </c>
      <c r="C114" s="47">
        <v>480</v>
      </c>
      <c r="D114" s="47">
        <v>220</v>
      </c>
      <c r="E114" s="42">
        <f t="shared" si="6"/>
        <v>45.83333333333333</v>
      </c>
      <c r="F114" s="75">
        <v>480</v>
      </c>
      <c r="G114" s="47">
        <v>252</v>
      </c>
      <c r="H114" s="42">
        <f t="shared" si="3"/>
        <v>52.5</v>
      </c>
    </row>
    <row r="115" spans="1:8" ht="21" customHeight="1">
      <c r="A115" s="58">
        <v>426</v>
      </c>
      <c r="B115" s="43" t="s">
        <v>75</v>
      </c>
      <c r="C115" s="48">
        <v>2459314</v>
      </c>
      <c r="D115" s="48">
        <f>SUM(D116:D156)</f>
        <v>855275</v>
      </c>
      <c r="E115" s="42">
        <f t="shared" si="6"/>
        <v>34.776974392045915</v>
      </c>
      <c r="F115" s="83">
        <f>SUM(F116:F156)</f>
        <v>2494777</v>
      </c>
      <c r="G115" s="48">
        <f>SUM(G116:G156)</f>
        <v>1422908</v>
      </c>
      <c r="H115" s="42">
        <f t="shared" si="3"/>
        <v>57.03547852172759</v>
      </c>
    </row>
    <row r="116" spans="1:8" ht="21" customHeight="1">
      <c r="A116" s="45">
        <v>426111</v>
      </c>
      <c r="B116" s="45" t="s">
        <v>76</v>
      </c>
      <c r="C116" s="47">
        <v>2880</v>
      </c>
      <c r="D116" s="47">
        <v>1934</v>
      </c>
      <c r="E116" s="42">
        <f t="shared" si="6"/>
        <v>67.15277777777777</v>
      </c>
      <c r="F116" s="75">
        <v>2880</v>
      </c>
      <c r="G116" s="47">
        <v>1704</v>
      </c>
      <c r="H116" s="42">
        <f t="shared" si="3"/>
        <v>59.166666666666664</v>
      </c>
    </row>
    <row r="117" spans="1:8" ht="21" customHeight="1">
      <c r="A117" s="45">
        <v>426121</v>
      </c>
      <c r="B117" s="53" t="s">
        <v>207</v>
      </c>
      <c r="C117" s="47">
        <v>180</v>
      </c>
      <c r="D117" s="47">
        <v>129</v>
      </c>
      <c r="E117" s="42">
        <f t="shared" si="6"/>
        <v>71.66666666666667</v>
      </c>
      <c r="F117" s="75">
        <v>180</v>
      </c>
      <c r="G117" s="47"/>
      <c r="H117" s="42">
        <f t="shared" si="3"/>
        <v>0</v>
      </c>
    </row>
    <row r="118" spans="1:8" ht="21" customHeight="1">
      <c r="A118" s="45">
        <v>426124</v>
      </c>
      <c r="B118" s="45" t="s">
        <v>208</v>
      </c>
      <c r="C118" s="47">
        <v>420</v>
      </c>
      <c r="D118" s="47">
        <v>301</v>
      </c>
      <c r="E118" s="42">
        <f t="shared" si="6"/>
        <v>71.66666666666667</v>
      </c>
      <c r="F118" s="75">
        <v>420</v>
      </c>
      <c r="G118" s="47">
        <v>581</v>
      </c>
      <c r="H118" s="42">
        <f t="shared" si="3"/>
        <v>138.33333333333334</v>
      </c>
    </row>
    <row r="119" spans="1:8" ht="44.25" customHeight="1">
      <c r="A119" s="45">
        <v>426191</v>
      </c>
      <c r="B119" s="59" t="s">
        <v>183</v>
      </c>
      <c r="C119" s="47">
        <v>300</v>
      </c>
      <c r="D119" s="47">
        <v>22</v>
      </c>
      <c r="E119" s="42">
        <f t="shared" si="6"/>
        <v>7.333333333333333</v>
      </c>
      <c r="F119" s="75">
        <v>300</v>
      </c>
      <c r="G119" s="47">
        <v>16</v>
      </c>
      <c r="H119" s="42">
        <f t="shared" si="3"/>
        <v>5.333333333333334</v>
      </c>
    </row>
    <row r="120" spans="1:8" ht="21" customHeight="1">
      <c r="A120" s="45">
        <v>426211</v>
      </c>
      <c r="B120" s="45" t="s">
        <v>77</v>
      </c>
      <c r="C120" s="47">
        <v>60</v>
      </c>
      <c r="D120" s="47"/>
      <c r="E120" s="42">
        <f t="shared" si="6"/>
        <v>0</v>
      </c>
      <c r="F120" s="75">
        <v>60</v>
      </c>
      <c r="G120" s="47"/>
      <c r="H120" s="42">
        <f t="shared" si="3"/>
        <v>0</v>
      </c>
    </row>
    <row r="121" spans="1:8" ht="21" customHeight="1">
      <c r="A121" s="45">
        <v>426221</v>
      </c>
      <c r="B121" s="45" t="s">
        <v>149</v>
      </c>
      <c r="C121" s="47">
        <v>100</v>
      </c>
      <c r="D121" s="47"/>
      <c r="E121" s="42">
        <f t="shared" si="6"/>
        <v>0</v>
      </c>
      <c r="F121" s="75">
        <v>100</v>
      </c>
      <c r="G121" s="47"/>
      <c r="H121" s="42">
        <f t="shared" si="3"/>
        <v>0</v>
      </c>
    </row>
    <row r="122" spans="1:8" ht="21" customHeight="1">
      <c r="A122" s="45">
        <v>426311</v>
      </c>
      <c r="B122" s="45" t="s">
        <v>78</v>
      </c>
      <c r="C122" s="47">
        <v>420</v>
      </c>
      <c r="D122" s="47">
        <v>124</v>
      </c>
      <c r="E122" s="42">
        <f t="shared" si="6"/>
        <v>29.523809523809526</v>
      </c>
      <c r="F122" s="75">
        <v>420</v>
      </c>
      <c r="G122" s="47">
        <v>131</v>
      </c>
      <c r="H122" s="42">
        <f t="shared" si="3"/>
        <v>31.19047619047619</v>
      </c>
    </row>
    <row r="123" spans="1:8" ht="21" customHeight="1">
      <c r="A123" s="45">
        <v>426312</v>
      </c>
      <c r="B123" s="45" t="s">
        <v>135</v>
      </c>
      <c r="C123" s="47">
        <v>396</v>
      </c>
      <c r="D123" s="47">
        <v>69</v>
      </c>
      <c r="E123" s="42">
        <f t="shared" si="6"/>
        <v>17.424242424242426</v>
      </c>
      <c r="F123" s="75">
        <v>396</v>
      </c>
      <c r="G123" s="47">
        <v>177</v>
      </c>
      <c r="H123" s="42">
        <f t="shared" si="3"/>
        <v>44.696969696969695</v>
      </c>
    </row>
    <row r="124" spans="1:8" ht="21" customHeight="1">
      <c r="A124" s="45">
        <v>426411</v>
      </c>
      <c r="B124" s="45" t="s">
        <v>150</v>
      </c>
      <c r="C124" s="47">
        <v>3600</v>
      </c>
      <c r="D124" s="47">
        <v>1300</v>
      </c>
      <c r="E124" s="42">
        <f t="shared" si="6"/>
        <v>36.11111111111111</v>
      </c>
      <c r="F124" s="75">
        <v>3600</v>
      </c>
      <c r="G124" s="47">
        <v>1600</v>
      </c>
      <c r="H124" s="42">
        <f t="shared" si="3"/>
        <v>44.44444444444444</v>
      </c>
    </row>
    <row r="125" spans="1:8" ht="21" customHeight="1">
      <c r="A125" s="45">
        <v>426413</v>
      </c>
      <c r="B125" s="45" t="s">
        <v>79</v>
      </c>
      <c r="C125" s="47">
        <v>360</v>
      </c>
      <c r="D125" s="47"/>
      <c r="E125" s="42">
        <f t="shared" si="6"/>
        <v>0</v>
      </c>
      <c r="F125" s="75">
        <v>360</v>
      </c>
      <c r="G125" s="47"/>
      <c r="H125" s="42">
        <f t="shared" si="3"/>
        <v>0</v>
      </c>
    </row>
    <row r="126" spans="1:8" ht="21" customHeight="1">
      <c r="A126" s="45">
        <v>426491</v>
      </c>
      <c r="B126" s="45" t="s">
        <v>80</v>
      </c>
      <c r="C126" s="47">
        <v>360</v>
      </c>
      <c r="D126" s="47">
        <v>224</v>
      </c>
      <c r="E126" s="42">
        <f t="shared" si="6"/>
        <v>62.22222222222222</v>
      </c>
      <c r="F126" s="75">
        <v>360</v>
      </c>
      <c r="G126" s="47">
        <v>195</v>
      </c>
      <c r="H126" s="42">
        <f t="shared" si="3"/>
        <v>54.166666666666664</v>
      </c>
    </row>
    <row r="127" spans="1:8" ht="21" customHeight="1">
      <c r="A127" s="45">
        <v>426531</v>
      </c>
      <c r="B127" s="53" t="s">
        <v>113</v>
      </c>
      <c r="C127" s="47">
        <v>250</v>
      </c>
      <c r="D127" s="47"/>
      <c r="E127" s="42">
        <f t="shared" si="6"/>
        <v>0</v>
      </c>
      <c r="F127" s="75">
        <v>250</v>
      </c>
      <c r="G127" s="47"/>
      <c r="H127" s="42">
        <f t="shared" si="3"/>
        <v>0</v>
      </c>
    </row>
    <row r="128" spans="1:8" ht="21" customHeight="1">
      <c r="A128" s="45">
        <v>426541</v>
      </c>
      <c r="B128" s="53" t="s">
        <v>114</v>
      </c>
      <c r="C128" s="47">
        <v>250</v>
      </c>
      <c r="D128" s="47">
        <v>136</v>
      </c>
      <c r="E128" s="42">
        <f t="shared" si="6"/>
        <v>54.400000000000006</v>
      </c>
      <c r="F128" s="75">
        <v>250</v>
      </c>
      <c r="G128" s="47">
        <v>71</v>
      </c>
      <c r="H128" s="42">
        <f t="shared" si="3"/>
        <v>28.4</v>
      </c>
    </row>
    <row r="129" spans="1:8" ht="35.25" customHeight="1">
      <c r="A129" s="45">
        <v>426591</v>
      </c>
      <c r="B129" s="53" t="s">
        <v>136</v>
      </c>
      <c r="C129" s="47">
        <v>336</v>
      </c>
      <c r="D129" s="47"/>
      <c r="E129" s="42">
        <f t="shared" si="6"/>
        <v>0</v>
      </c>
      <c r="F129" s="75">
        <v>336</v>
      </c>
      <c r="G129" s="47">
        <v>40</v>
      </c>
      <c r="H129" s="42">
        <f t="shared" si="3"/>
        <v>11.904761904761903</v>
      </c>
    </row>
    <row r="130" spans="1:8" ht="30" customHeight="1">
      <c r="A130" s="45">
        <v>426711</v>
      </c>
      <c r="B130" s="45" t="s">
        <v>137</v>
      </c>
      <c r="C130" s="47">
        <v>600</v>
      </c>
      <c r="D130" s="47">
        <v>161</v>
      </c>
      <c r="E130" s="42">
        <f t="shared" si="6"/>
        <v>26.833333333333332</v>
      </c>
      <c r="F130" s="75">
        <v>2400</v>
      </c>
      <c r="G130" s="47">
        <v>328</v>
      </c>
      <c r="H130" s="42">
        <f aca="true" t="shared" si="7" ref="H130:H194">G130/F130*100</f>
        <v>13.666666666666666</v>
      </c>
    </row>
    <row r="131" spans="1:8" ht="21" customHeight="1">
      <c r="A131" s="45">
        <v>4267111</v>
      </c>
      <c r="B131" s="45" t="s">
        <v>138</v>
      </c>
      <c r="C131" s="47">
        <v>600</v>
      </c>
      <c r="D131" s="47">
        <v>226</v>
      </c>
      <c r="E131" s="42">
        <f t="shared" si="6"/>
        <v>37.666666666666664</v>
      </c>
      <c r="F131" s="75">
        <v>1800</v>
      </c>
      <c r="G131" s="47">
        <v>591</v>
      </c>
      <c r="H131" s="42">
        <f t="shared" si="7"/>
        <v>32.83333333333333</v>
      </c>
    </row>
    <row r="132" spans="1:8" ht="21" customHeight="1">
      <c r="A132" s="45">
        <v>4267112</v>
      </c>
      <c r="B132" s="45" t="s">
        <v>81</v>
      </c>
      <c r="C132" s="47">
        <v>600</v>
      </c>
      <c r="D132" s="47">
        <v>295</v>
      </c>
      <c r="E132" s="42">
        <f t="shared" si="6"/>
        <v>49.166666666666664</v>
      </c>
      <c r="F132" s="75">
        <v>1200</v>
      </c>
      <c r="G132" s="47"/>
      <c r="H132" s="42">
        <f t="shared" si="7"/>
        <v>0</v>
      </c>
    </row>
    <row r="133" spans="1:8" ht="21" customHeight="1">
      <c r="A133" s="45">
        <v>426721</v>
      </c>
      <c r="B133" s="53" t="s">
        <v>115</v>
      </c>
      <c r="C133" s="47">
        <v>9600</v>
      </c>
      <c r="D133" s="47">
        <v>9465</v>
      </c>
      <c r="E133" s="42">
        <f t="shared" si="6"/>
        <v>98.59375</v>
      </c>
      <c r="F133" s="75">
        <v>28800</v>
      </c>
      <c r="G133" s="47">
        <v>6092</v>
      </c>
      <c r="H133" s="42">
        <f t="shared" si="7"/>
        <v>21.15277777777778</v>
      </c>
    </row>
    <row r="134" spans="1:8" ht="21" customHeight="1">
      <c r="A134" s="45">
        <v>426741</v>
      </c>
      <c r="B134" s="53" t="s">
        <v>116</v>
      </c>
      <c r="C134" s="47">
        <v>14400</v>
      </c>
      <c r="D134" s="47">
        <v>4330</v>
      </c>
      <c r="E134" s="42">
        <f t="shared" si="6"/>
        <v>30.069444444444443</v>
      </c>
      <c r="F134" s="75">
        <v>14400</v>
      </c>
      <c r="G134" s="47">
        <v>589</v>
      </c>
      <c r="H134" s="42">
        <f t="shared" si="7"/>
        <v>4.090277777777778</v>
      </c>
    </row>
    <row r="135" spans="1:8" ht="33.75" customHeight="1">
      <c r="A135" s="45">
        <v>426751</v>
      </c>
      <c r="B135" s="53" t="s">
        <v>202</v>
      </c>
      <c r="C135" s="47">
        <v>2406447</v>
      </c>
      <c r="D135" s="47">
        <v>827502</v>
      </c>
      <c r="E135" s="42">
        <f t="shared" si="6"/>
        <v>34.38687824830549</v>
      </c>
      <c r="F135" s="75">
        <v>2406447</v>
      </c>
      <c r="G135" s="47">
        <v>1404125</v>
      </c>
      <c r="H135" s="42">
        <f t="shared" si="7"/>
        <v>58.34846975645007</v>
      </c>
    </row>
    <row r="136" spans="1:8" ht="21" customHeight="1">
      <c r="A136" s="45">
        <v>4267511</v>
      </c>
      <c r="B136" s="53" t="s">
        <v>154</v>
      </c>
      <c r="C136" s="47">
        <v>100</v>
      </c>
      <c r="D136" s="47">
        <v>50</v>
      </c>
      <c r="E136" s="42">
        <f t="shared" si="6"/>
        <v>50</v>
      </c>
      <c r="F136" s="75">
        <v>100</v>
      </c>
      <c r="G136" s="47">
        <v>70</v>
      </c>
      <c r="H136" s="42">
        <f t="shared" si="7"/>
        <v>70</v>
      </c>
    </row>
    <row r="137" spans="1:8" ht="75" customHeight="1">
      <c r="A137" s="45">
        <v>426791</v>
      </c>
      <c r="B137" s="53" t="s">
        <v>139</v>
      </c>
      <c r="C137" s="47">
        <v>1800</v>
      </c>
      <c r="D137" s="47">
        <v>505</v>
      </c>
      <c r="E137" s="42">
        <f t="shared" si="6"/>
        <v>28.055555555555557</v>
      </c>
      <c r="F137" s="75">
        <v>4800</v>
      </c>
      <c r="G137" s="47">
        <v>737</v>
      </c>
      <c r="H137" s="42">
        <f t="shared" si="7"/>
        <v>15.354166666666666</v>
      </c>
    </row>
    <row r="138" spans="1:8" ht="21" customHeight="1">
      <c r="A138" s="45">
        <v>4267911</v>
      </c>
      <c r="B138" s="45" t="s">
        <v>140</v>
      </c>
      <c r="C138" s="47">
        <v>2160</v>
      </c>
      <c r="D138" s="47">
        <v>1751</v>
      </c>
      <c r="E138" s="42">
        <f t="shared" si="6"/>
        <v>81.06481481481481</v>
      </c>
      <c r="F138" s="75">
        <v>2760</v>
      </c>
      <c r="G138" s="47">
        <v>347</v>
      </c>
      <c r="H138" s="42">
        <f t="shared" si="7"/>
        <v>12.572463768115941</v>
      </c>
    </row>
    <row r="139" spans="1:8" ht="21" customHeight="1">
      <c r="A139" s="45">
        <v>4267912</v>
      </c>
      <c r="B139" s="45" t="s">
        <v>141</v>
      </c>
      <c r="C139" s="47">
        <v>540</v>
      </c>
      <c r="D139" s="47">
        <v>0</v>
      </c>
      <c r="E139" s="42">
        <f t="shared" si="6"/>
        <v>0</v>
      </c>
      <c r="F139" s="75">
        <v>0</v>
      </c>
      <c r="G139" s="47"/>
      <c r="H139" s="96" t="s">
        <v>247</v>
      </c>
    </row>
    <row r="140" spans="1:8" ht="21" customHeight="1">
      <c r="A140" s="45">
        <v>4267913</v>
      </c>
      <c r="B140" s="45" t="s">
        <v>129</v>
      </c>
      <c r="C140" s="47">
        <v>600</v>
      </c>
      <c r="D140" s="47">
        <v>326</v>
      </c>
      <c r="E140" s="42">
        <f t="shared" si="6"/>
        <v>54.333333333333336</v>
      </c>
      <c r="F140" s="75">
        <v>600</v>
      </c>
      <c r="G140" s="47">
        <v>26</v>
      </c>
      <c r="H140" s="42">
        <f t="shared" si="7"/>
        <v>4.333333333333334</v>
      </c>
    </row>
    <row r="141" spans="1:8" ht="21" customHeight="1">
      <c r="A141" s="45">
        <v>4267914</v>
      </c>
      <c r="B141" s="45" t="s">
        <v>82</v>
      </c>
      <c r="C141" s="47">
        <v>600</v>
      </c>
      <c r="D141" s="47">
        <v>100</v>
      </c>
      <c r="E141" s="42">
        <f t="shared" si="6"/>
        <v>16.666666666666664</v>
      </c>
      <c r="F141" s="75">
        <v>960</v>
      </c>
      <c r="G141" s="47">
        <v>42</v>
      </c>
      <c r="H141" s="42">
        <f t="shared" si="7"/>
        <v>4.375</v>
      </c>
    </row>
    <row r="142" spans="1:8" ht="31.5" customHeight="1">
      <c r="A142" s="45">
        <v>4267915</v>
      </c>
      <c r="B142" s="45" t="s">
        <v>142</v>
      </c>
      <c r="C142" s="47">
        <v>600</v>
      </c>
      <c r="D142" s="47">
        <v>300</v>
      </c>
      <c r="E142" s="42">
        <f t="shared" si="6"/>
        <v>50</v>
      </c>
      <c r="F142" s="75">
        <v>600</v>
      </c>
      <c r="G142" s="47">
        <v>431</v>
      </c>
      <c r="H142" s="42">
        <f t="shared" si="7"/>
        <v>71.83333333333334</v>
      </c>
    </row>
    <row r="143" spans="1:8" ht="21" customHeight="1">
      <c r="A143" s="45">
        <v>4267916</v>
      </c>
      <c r="B143" s="45" t="s">
        <v>143</v>
      </c>
      <c r="C143" s="47">
        <v>1800</v>
      </c>
      <c r="D143" s="47">
        <v>1353</v>
      </c>
      <c r="E143" s="42">
        <f t="shared" si="6"/>
        <v>75.16666666666667</v>
      </c>
      <c r="F143" s="75">
        <v>6000</v>
      </c>
      <c r="G143" s="47">
        <v>337</v>
      </c>
      <c r="H143" s="42">
        <f t="shared" si="7"/>
        <v>5.616666666666666</v>
      </c>
    </row>
    <row r="144" spans="1:8" ht="21" customHeight="1">
      <c r="A144" s="45">
        <v>4267917</v>
      </c>
      <c r="B144" s="45" t="s">
        <v>144</v>
      </c>
      <c r="C144" s="47">
        <v>2400</v>
      </c>
      <c r="D144" s="47">
        <v>2026</v>
      </c>
      <c r="E144" s="42">
        <f t="shared" si="6"/>
        <v>84.41666666666666</v>
      </c>
      <c r="F144" s="75">
        <v>7800</v>
      </c>
      <c r="G144" s="47">
        <v>2289</v>
      </c>
      <c r="H144" s="42">
        <f t="shared" si="7"/>
        <v>29.346153846153843</v>
      </c>
    </row>
    <row r="145" spans="1:8" ht="21" customHeight="1">
      <c r="A145" s="45">
        <v>426811</v>
      </c>
      <c r="B145" s="45" t="s">
        <v>177</v>
      </c>
      <c r="C145" s="47">
        <v>960</v>
      </c>
      <c r="D145" s="47">
        <v>263</v>
      </c>
      <c r="E145" s="42">
        <f t="shared" si="6"/>
        <v>27.395833333333336</v>
      </c>
      <c r="F145" s="75">
        <v>960</v>
      </c>
      <c r="G145" s="47">
        <v>597</v>
      </c>
      <c r="H145" s="42">
        <f t="shared" si="7"/>
        <v>62.18749999999999</v>
      </c>
    </row>
    <row r="146" spans="1:8" ht="32.25" customHeight="1">
      <c r="A146" s="45">
        <v>426812</v>
      </c>
      <c r="B146" s="53" t="s">
        <v>119</v>
      </c>
      <c r="C146" s="47"/>
      <c r="D146" s="47"/>
      <c r="E146" s="42"/>
      <c r="F146" s="75">
        <v>0</v>
      </c>
      <c r="G146" s="47"/>
      <c r="H146" s="42"/>
    </row>
    <row r="147" spans="1:8" ht="21" customHeight="1">
      <c r="A147" s="45">
        <v>426819</v>
      </c>
      <c r="B147" s="53" t="s">
        <v>146</v>
      </c>
      <c r="C147" s="47">
        <v>0</v>
      </c>
      <c r="D147" s="47"/>
      <c r="E147" s="42">
        <v>0</v>
      </c>
      <c r="F147" s="75">
        <v>0</v>
      </c>
      <c r="G147" s="47"/>
      <c r="H147" s="42">
        <v>0</v>
      </c>
    </row>
    <row r="148" spans="1:8" ht="21" customHeight="1">
      <c r="A148" s="45">
        <v>426821</v>
      </c>
      <c r="B148" s="60" t="s">
        <v>178</v>
      </c>
      <c r="C148" s="47">
        <v>1560</v>
      </c>
      <c r="D148" s="47">
        <v>1133</v>
      </c>
      <c r="E148" s="42">
        <f aca="true" t="shared" si="8" ref="E148:E194">D148/C148*100</f>
        <v>72.62820512820512</v>
      </c>
      <c r="F148" s="75">
        <v>1200</v>
      </c>
      <c r="G148" s="47">
        <v>90</v>
      </c>
      <c r="H148" s="42">
        <f t="shared" si="7"/>
        <v>7.5</v>
      </c>
    </row>
    <row r="149" spans="1:8" ht="28.5" customHeight="1">
      <c r="A149" s="45">
        <v>426822</v>
      </c>
      <c r="B149" s="60" t="s">
        <v>145</v>
      </c>
      <c r="C149" s="47">
        <v>960</v>
      </c>
      <c r="D149" s="47">
        <v>548</v>
      </c>
      <c r="E149" s="42">
        <f t="shared" si="8"/>
        <v>57.08333333333333</v>
      </c>
      <c r="F149" s="75">
        <v>960</v>
      </c>
      <c r="G149" s="47">
        <v>601</v>
      </c>
      <c r="H149" s="42">
        <f t="shared" si="7"/>
        <v>62.60416666666667</v>
      </c>
    </row>
    <row r="150" spans="1:8" ht="31.5" customHeight="1">
      <c r="A150" s="45">
        <v>426829</v>
      </c>
      <c r="B150" s="60" t="s">
        <v>227</v>
      </c>
      <c r="C150" s="47">
        <v>100</v>
      </c>
      <c r="D150" s="47">
        <v>11</v>
      </c>
      <c r="E150" s="42">
        <f t="shared" si="8"/>
        <v>11</v>
      </c>
      <c r="F150" s="75">
        <v>100</v>
      </c>
      <c r="G150" s="47">
        <v>20</v>
      </c>
      <c r="H150" s="42">
        <f t="shared" si="7"/>
        <v>20</v>
      </c>
    </row>
    <row r="151" spans="1:8" ht="33" customHeight="1">
      <c r="A151" s="45">
        <v>426911</v>
      </c>
      <c r="B151" s="45" t="s">
        <v>186</v>
      </c>
      <c r="C151" s="47">
        <v>444</v>
      </c>
      <c r="D151" s="47">
        <v>222</v>
      </c>
      <c r="E151" s="42">
        <f t="shared" si="8"/>
        <v>50</v>
      </c>
      <c r="F151" s="75">
        <v>444</v>
      </c>
      <c r="G151" s="47">
        <v>209</v>
      </c>
      <c r="H151" s="42">
        <f t="shared" si="7"/>
        <v>47.072072072072075</v>
      </c>
    </row>
    <row r="152" spans="1:8" ht="24" customHeight="1">
      <c r="A152" s="45">
        <v>426912</v>
      </c>
      <c r="B152" s="53" t="s">
        <v>117</v>
      </c>
      <c r="C152" s="47">
        <v>444</v>
      </c>
      <c r="D152" s="47">
        <v>2</v>
      </c>
      <c r="E152" s="42">
        <f t="shared" si="8"/>
        <v>0.45045045045045046</v>
      </c>
      <c r="F152" s="75">
        <v>444</v>
      </c>
      <c r="G152" s="47"/>
      <c r="H152" s="42">
        <f t="shared" si="7"/>
        <v>0</v>
      </c>
    </row>
    <row r="153" spans="1:8" ht="21" customHeight="1">
      <c r="A153" s="45">
        <v>426913</v>
      </c>
      <c r="B153" s="53" t="s">
        <v>120</v>
      </c>
      <c r="C153" s="47">
        <v>420</v>
      </c>
      <c r="D153" s="47">
        <v>195</v>
      </c>
      <c r="E153" s="42">
        <f t="shared" si="8"/>
        <v>46.42857142857143</v>
      </c>
      <c r="F153" s="75">
        <v>420</v>
      </c>
      <c r="G153" s="47">
        <v>357</v>
      </c>
      <c r="H153" s="42">
        <f t="shared" si="7"/>
        <v>85</v>
      </c>
    </row>
    <row r="154" spans="1:8" ht="21" customHeight="1">
      <c r="A154" s="45">
        <v>426914</v>
      </c>
      <c r="B154" s="53" t="s">
        <v>118</v>
      </c>
      <c r="C154" s="47">
        <v>70</v>
      </c>
      <c r="D154" s="47">
        <v>0</v>
      </c>
      <c r="E154" s="42">
        <f t="shared" si="8"/>
        <v>0</v>
      </c>
      <c r="F154" s="75">
        <v>70</v>
      </c>
      <c r="G154" s="47"/>
      <c r="H154" s="42">
        <f t="shared" si="7"/>
        <v>0</v>
      </c>
    </row>
    <row r="155" spans="1:8" ht="23.25" customHeight="1">
      <c r="A155" s="45">
        <v>426915</v>
      </c>
      <c r="B155" s="53" t="s">
        <v>187</v>
      </c>
      <c r="C155" s="47">
        <v>400</v>
      </c>
      <c r="D155" s="47">
        <v>87</v>
      </c>
      <c r="E155" s="42">
        <f t="shared" si="8"/>
        <v>21.75</v>
      </c>
      <c r="F155" s="75">
        <v>400</v>
      </c>
      <c r="G155" s="47"/>
      <c r="H155" s="42">
        <f t="shared" si="7"/>
        <v>0</v>
      </c>
    </row>
    <row r="156" spans="1:8" ht="33" customHeight="1">
      <c r="A156" s="45">
        <v>426919</v>
      </c>
      <c r="B156" s="53" t="s">
        <v>147</v>
      </c>
      <c r="C156" s="47">
        <v>1200</v>
      </c>
      <c r="D156" s="47">
        <v>185</v>
      </c>
      <c r="E156" s="42">
        <f t="shared" si="8"/>
        <v>15.416666666666668</v>
      </c>
      <c r="F156" s="75">
        <v>1200</v>
      </c>
      <c r="G156" s="47">
        <v>515</v>
      </c>
      <c r="H156" s="42">
        <f t="shared" si="7"/>
        <v>42.916666666666664</v>
      </c>
    </row>
    <row r="157" spans="1:8" ht="21" customHeight="1">
      <c r="A157" s="58">
        <v>44</v>
      </c>
      <c r="B157" s="43" t="s">
        <v>83</v>
      </c>
      <c r="C157" s="48">
        <f>C158</f>
        <v>550</v>
      </c>
      <c r="D157" s="47">
        <v>0</v>
      </c>
      <c r="E157" s="42">
        <f t="shared" si="8"/>
        <v>0</v>
      </c>
      <c r="F157" s="83">
        <f>F158</f>
        <v>200</v>
      </c>
      <c r="G157" s="47"/>
      <c r="H157" s="42">
        <f t="shared" si="7"/>
        <v>0</v>
      </c>
    </row>
    <row r="158" spans="1:8" ht="21" customHeight="1">
      <c r="A158" s="58">
        <v>444</v>
      </c>
      <c r="B158" s="43" t="s">
        <v>84</v>
      </c>
      <c r="C158" s="48">
        <f>C159+C160</f>
        <v>550</v>
      </c>
      <c r="D158" s="47">
        <v>0</v>
      </c>
      <c r="E158" s="42">
        <f t="shared" si="8"/>
        <v>0</v>
      </c>
      <c r="F158" s="83">
        <f>F159+F160</f>
        <v>200</v>
      </c>
      <c r="G158" s="47"/>
      <c r="H158" s="42">
        <f t="shared" si="7"/>
        <v>0</v>
      </c>
    </row>
    <row r="159" spans="1:8" ht="21" customHeight="1">
      <c r="A159" s="53">
        <v>444111</v>
      </c>
      <c r="B159" s="45" t="s">
        <v>85</v>
      </c>
      <c r="C159" s="47">
        <v>100</v>
      </c>
      <c r="D159" s="47">
        <v>0</v>
      </c>
      <c r="E159" s="42">
        <f t="shared" si="8"/>
        <v>0</v>
      </c>
      <c r="F159" s="75">
        <v>50</v>
      </c>
      <c r="G159" s="47"/>
      <c r="H159" s="42">
        <f t="shared" si="7"/>
        <v>0</v>
      </c>
    </row>
    <row r="160" spans="1:8" ht="21" customHeight="1">
      <c r="A160" s="53">
        <v>444211</v>
      </c>
      <c r="B160" s="45" t="s">
        <v>86</v>
      </c>
      <c r="C160" s="47">
        <v>450</v>
      </c>
      <c r="D160" s="47">
        <v>2</v>
      </c>
      <c r="E160" s="42">
        <f t="shared" si="8"/>
        <v>0.4444444444444444</v>
      </c>
      <c r="F160" s="75">
        <v>150</v>
      </c>
      <c r="G160" s="47"/>
      <c r="H160" s="42">
        <f t="shared" si="7"/>
        <v>0</v>
      </c>
    </row>
    <row r="161" spans="1:8" ht="21" customHeight="1">
      <c r="A161" s="71">
        <v>46</v>
      </c>
      <c r="B161" s="72" t="s">
        <v>230</v>
      </c>
      <c r="C161" s="74">
        <f>C162</f>
        <v>1920</v>
      </c>
      <c r="D161" s="74">
        <f>D162</f>
        <v>723</v>
      </c>
      <c r="E161" s="42">
        <f t="shared" si="8"/>
        <v>37.65625</v>
      </c>
      <c r="F161" s="84">
        <f>F162</f>
        <v>1920</v>
      </c>
      <c r="G161" s="74">
        <f>G162</f>
        <v>826</v>
      </c>
      <c r="H161" s="42">
        <f t="shared" si="7"/>
        <v>43.020833333333336</v>
      </c>
    </row>
    <row r="162" spans="1:8" ht="21" customHeight="1">
      <c r="A162" s="53">
        <v>465</v>
      </c>
      <c r="B162" s="72" t="s">
        <v>231</v>
      </c>
      <c r="C162" s="74">
        <f>C163</f>
        <v>1920</v>
      </c>
      <c r="D162" s="74">
        <f>D163</f>
        <v>723</v>
      </c>
      <c r="E162" s="42">
        <f t="shared" si="8"/>
        <v>37.65625</v>
      </c>
      <c r="F162" s="84">
        <f>F163</f>
        <v>1920</v>
      </c>
      <c r="G162" s="74">
        <f>G163</f>
        <v>826</v>
      </c>
      <c r="H162" s="42">
        <f t="shared" si="7"/>
        <v>43.020833333333336</v>
      </c>
    </row>
    <row r="163" spans="1:8" ht="21" customHeight="1">
      <c r="A163" s="53">
        <v>465112</v>
      </c>
      <c r="B163" s="73" t="s">
        <v>232</v>
      </c>
      <c r="C163" s="47">
        <v>1920</v>
      </c>
      <c r="D163" s="47">
        <v>723</v>
      </c>
      <c r="E163" s="42">
        <f t="shared" si="8"/>
        <v>37.65625</v>
      </c>
      <c r="F163" s="75">
        <v>1920</v>
      </c>
      <c r="G163" s="47">
        <v>826</v>
      </c>
      <c r="H163" s="42">
        <f t="shared" si="7"/>
        <v>43.020833333333336</v>
      </c>
    </row>
    <row r="164" spans="1:8" ht="21" customHeight="1">
      <c r="A164" s="58">
        <v>48</v>
      </c>
      <c r="B164" s="43" t="s">
        <v>87</v>
      </c>
      <c r="C164" s="44">
        <f>C165+C172</f>
        <v>2400</v>
      </c>
      <c r="D164" s="61">
        <f>D165+D172</f>
        <v>252</v>
      </c>
      <c r="E164" s="42">
        <f t="shared" si="8"/>
        <v>10.5</v>
      </c>
      <c r="F164" s="44">
        <f>F165+F172</f>
        <v>2500</v>
      </c>
      <c r="G164" s="61">
        <f>G165+G172</f>
        <v>87</v>
      </c>
      <c r="H164" s="42">
        <f t="shared" si="7"/>
        <v>3.4799999999999995</v>
      </c>
    </row>
    <row r="165" spans="1:8" ht="21" customHeight="1">
      <c r="A165" s="43">
        <v>482</v>
      </c>
      <c r="B165" s="43" t="s">
        <v>204</v>
      </c>
      <c r="C165" s="44">
        <f>SUM(C166:C171)</f>
        <v>1400</v>
      </c>
      <c r="D165" s="61">
        <f>D166+D167+D168+D169+D170+D171</f>
        <v>252</v>
      </c>
      <c r="E165" s="42">
        <f t="shared" si="8"/>
        <v>18</v>
      </c>
      <c r="F165" s="44">
        <f>SUM(F166:F171)</f>
        <v>1500</v>
      </c>
      <c r="G165" s="61">
        <f>G166+G167+G168+G169+G170+G171</f>
        <v>87</v>
      </c>
      <c r="H165" s="42">
        <f t="shared" si="7"/>
        <v>5.800000000000001</v>
      </c>
    </row>
    <row r="166" spans="1:8" ht="21" customHeight="1">
      <c r="A166" s="53">
        <v>482141</v>
      </c>
      <c r="B166" s="45" t="s">
        <v>88</v>
      </c>
      <c r="C166" s="47">
        <v>100</v>
      </c>
      <c r="D166" s="47">
        <v>16</v>
      </c>
      <c r="E166" s="42">
        <f t="shared" si="8"/>
        <v>16</v>
      </c>
      <c r="F166" s="75">
        <v>100</v>
      </c>
      <c r="G166" s="47">
        <v>12</v>
      </c>
      <c r="H166" s="42">
        <f t="shared" si="7"/>
        <v>12</v>
      </c>
    </row>
    <row r="167" spans="1:8" ht="21" customHeight="1">
      <c r="A167" s="53">
        <v>482211</v>
      </c>
      <c r="B167" s="45" t="s">
        <v>89</v>
      </c>
      <c r="C167" s="47">
        <v>150</v>
      </c>
      <c r="D167" s="47">
        <v>129</v>
      </c>
      <c r="E167" s="42">
        <f t="shared" si="8"/>
        <v>86</v>
      </c>
      <c r="F167" s="75">
        <v>250</v>
      </c>
      <c r="G167" s="47">
        <v>69</v>
      </c>
      <c r="H167" s="42">
        <f t="shared" si="7"/>
        <v>27.6</v>
      </c>
    </row>
    <row r="168" spans="1:8" ht="21" customHeight="1">
      <c r="A168" s="53">
        <v>482241</v>
      </c>
      <c r="B168" s="45" t="s">
        <v>90</v>
      </c>
      <c r="C168" s="47">
        <v>100</v>
      </c>
      <c r="D168" s="47">
        <v>19</v>
      </c>
      <c r="E168" s="42">
        <f t="shared" si="8"/>
        <v>19</v>
      </c>
      <c r="F168" s="75">
        <v>100</v>
      </c>
      <c r="G168" s="47">
        <v>2</v>
      </c>
      <c r="H168" s="42">
        <f t="shared" si="7"/>
        <v>2</v>
      </c>
    </row>
    <row r="169" spans="1:8" ht="21" customHeight="1">
      <c r="A169" s="45">
        <v>482251</v>
      </c>
      <c r="B169" s="45" t="s">
        <v>91</v>
      </c>
      <c r="C169" s="47">
        <v>800</v>
      </c>
      <c r="D169" s="47">
        <v>86</v>
      </c>
      <c r="E169" s="42">
        <f t="shared" si="8"/>
        <v>10.75</v>
      </c>
      <c r="F169" s="75">
        <v>800</v>
      </c>
      <c r="G169" s="47"/>
      <c r="H169" s="42">
        <f t="shared" si="7"/>
        <v>0</v>
      </c>
    </row>
    <row r="170" spans="1:8" ht="21" customHeight="1">
      <c r="A170" s="45">
        <v>482294</v>
      </c>
      <c r="B170" s="45" t="s">
        <v>92</v>
      </c>
      <c r="C170" s="47">
        <v>200</v>
      </c>
      <c r="D170" s="47">
        <v>0</v>
      </c>
      <c r="E170" s="42">
        <f t="shared" si="8"/>
        <v>0</v>
      </c>
      <c r="F170" s="75">
        <v>200</v>
      </c>
      <c r="G170" s="47">
        <v>3</v>
      </c>
      <c r="H170" s="42">
        <f t="shared" si="7"/>
        <v>1.5</v>
      </c>
    </row>
    <row r="171" spans="1:8" ht="21" customHeight="1">
      <c r="A171" s="45">
        <v>482341</v>
      </c>
      <c r="B171" s="45" t="s">
        <v>93</v>
      </c>
      <c r="C171" s="47">
        <v>50</v>
      </c>
      <c r="D171" s="47">
        <v>2</v>
      </c>
      <c r="E171" s="42">
        <f t="shared" si="8"/>
        <v>4</v>
      </c>
      <c r="F171" s="75">
        <v>50</v>
      </c>
      <c r="G171" s="47">
        <v>1</v>
      </c>
      <c r="H171" s="42">
        <f t="shared" si="7"/>
        <v>2</v>
      </c>
    </row>
    <row r="172" spans="1:8" ht="34.5" customHeight="1">
      <c r="A172" s="58">
        <v>483</v>
      </c>
      <c r="B172" s="58" t="s">
        <v>123</v>
      </c>
      <c r="C172" s="44">
        <f>C173+C174+C175</f>
        <v>1000</v>
      </c>
      <c r="D172" s="44">
        <f>D173+D174+D175</f>
        <v>0</v>
      </c>
      <c r="E172" s="42">
        <f t="shared" si="8"/>
        <v>0</v>
      </c>
      <c r="F172" s="44">
        <f>F173+F174+F175</f>
        <v>1000</v>
      </c>
      <c r="G172" s="44">
        <f>G173+G174+G175</f>
        <v>0</v>
      </c>
      <c r="H172" s="42">
        <f t="shared" si="7"/>
        <v>0</v>
      </c>
    </row>
    <row r="173" spans="1:8" ht="21" customHeight="1">
      <c r="A173" s="45">
        <v>483111</v>
      </c>
      <c r="B173" s="45" t="s">
        <v>94</v>
      </c>
      <c r="C173" s="47">
        <v>100</v>
      </c>
      <c r="D173" s="47">
        <v>0</v>
      </c>
      <c r="E173" s="42">
        <f t="shared" si="8"/>
        <v>0</v>
      </c>
      <c r="F173" s="75">
        <v>100</v>
      </c>
      <c r="G173" s="47">
        <v>0</v>
      </c>
      <c r="H173" s="42">
        <f t="shared" si="7"/>
        <v>0</v>
      </c>
    </row>
    <row r="174" spans="1:8" ht="21" customHeight="1">
      <c r="A174" s="45">
        <v>483112</v>
      </c>
      <c r="B174" s="45" t="s">
        <v>108</v>
      </c>
      <c r="C174" s="47">
        <v>400</v>
      </c>
      <c r="D174" s="47">
        <v>0</v>
      </c>
      <c r="E174" s="42">
        <f t="shared" si="8"/>
        <v>0</v>
      </c>
      <c r="F174" s="75">
        <v>400</v>
      </c>
      <c r="G174" s="47">
        <v>0</v>
      </c>
      <c r="H174" s="42">
        <f t="shared" si="7"/>
        <v>0</v>
      </c>
    </row>
    <row r="175" spans="1:8" ht="21" customHeight="1">
      <c r="A175" s="45">
        <v>483113</v>
      </c>
      <c r="B175" s="45" t="s">
        <v>203</v>
      </c>
      <c r="C175" s="47">
        <v>500</v>
      </c>
      <c r="D175" s="47">
        <v>0</v>
      </c>
      <c r="E175" s="42">
        <f t="shared" si="8"/>
        <v>0</v>
      </c>
      <c r="F175" s="75">
        <v>500</v>
      </c>
      <c r="G175" s="47">
        <v>0</v>
      </c>
      <c r="H175" s="42">
        <f t="shared" si="7"/>
        <v>0</v>
      </c>
    </row>
    <row r="176" spans="1:8" ht="21" customHeight="1">
      <c r="A176" s="43">
        <v>5</v>
      </c>
      <c r="B176" s="43" t="s">
        <v>95</v>
      </c>
      <c r="C176" s="48">
        <f>C177</f>
        <v>9392</v>
      </c>
      <c r="D176" s="48">
        <f>D177</f>
        <v>304</v>
      </c>
      <c r="E176" s="42">
        <f t="shared" si="8"/>
        <v>3.2367972742759794</v>
      </c>
      <c r="F176" s="83">
        <f>F177</f>
        <v>22744</v>
      </c>
      <c r="G176" s="48">
        <f>G177</f>
        <v>13681</v>
      </c>
      <c r="H176" s="42">
        <f t="shared" si="7"/>
        <v>60.15212803376715</v>
      </c>
    </row>
    <row r="177" spans="1:8" ht="21" customHeight="1">
      <c r="A177" s="43">
        <v>51</v>
      </c>
      <c r="B177" s="43" t="s">
        <v>96</v>
      </c>
      <c r="C177" s="48">
        <f>C178+C193</f>
        <v>9392</v>
      </c>
      <c r="D177" s="48">
        <f>D178+D193</f>
        <v>304</v>
      </c>
      <c r="E177" s="42">
        <f t="shared" si="8"/>
        <v>3.2367972742759794</v>
      </c>
      <c r="F177" s="83">
        <f>F178+F193</f>
        <v>22744</v>
      </c>
      <c r="G177" s="48">
        <f>G178+G193</f>
        <v>13681</v>
      </c>
      <c r="H177" s="42">
        <f t="shared" si="7"/>
        <v>60.15212803376715</v>
      </c>
    </row>
    <row r="178" spans="1:8" ht="21" customHeight="1">
      <c r="A178" s="43">
        <v>512</v>
      </c>
      <c r="B178" s="43" t="s">
        <v>97</v>
      </c>
      <c r="C178" s="48">
        <v>8552</v>
      </c>
      <c r="D178" s="48">
        <f>SUM(D180:D192)</f>
        <v>304</v>
      </c>
      <c r="E178" s="42">
        <f t="shared" si="8"/>
        <v>3.5547240411599623</v>
      </c>
      <c r="F178" s="83">
        <f>F179+F180+F181+F182+F183+F184+F185+F186+F187+F188+F189+F190+F191+F192</f>
        <v>21904</v>
      </c>
      <c r="G178" s="48">
        <f>SUM(G180:G192)</f>
        <v>13621</v>
      </c>
      <c r="H178" s="42">
        <f t="shared" si="7"/>
        <v>62.18498904309715</v>
      </c>
    </row>
    <row r="179" spans="1:8" ht="21" customHeight="1">
      <c r="A179" s="45">
        <v>512111</v>
      </c>
      <c r="B179" s="45" t="s">
        <v>226</v>
      </c>
      <c r="C179" s="62">
        <v>2220</v>
      </c>
      <c r="D179" s="62"/>
      <c r="E179" s="42">
        <f t="shared" si="8"/>
        <v>0</v>
      </c>
      <c r="F179" s="79">
        <v>0</v>
      </c>
      <c r="G179" s="62"/>
      <c r="H179" s="96" t="s">
        <v>247</v>
      </c>
    </row>
    <row r="180" spans="1:8" ht="21" customHeight="1">
      <c r="A180" s="45">
        <v>512211</v>
      </c>
      <c r="B180" s="45" t="s">
        <v>98</v>
      </c>
      <c r="C180" s="47">
        <v>492</v>
      </c>
      <c r="D180" s="47">
        <v>28</v>
      </c>
      <c r="E180" s="42">
        <f t="shared" si="8"/>
        <v>5.691056910569105</v>
      </c>
      <c r="F180" s="75">
        <v>492</v>
      </c>
      <c r="G180" s="47">
        <v>82</v>
      </c>
      <c r="H180" s="42">
        <f t="shared" si="7"/>
        <v>16.666666666666664</v>
      </c>
    </row>
    <row r="181" spans="1:8" ht="21" customHeight="1">
      <c r="A181" s="45">
        <v>512212</v>
      </c>
      <c r="B181" s="45" t="s">
        <v>160</v>
      </c>
      <c r="C181" s="47">
        <v>260</v>
      </c>
      <c r="D181" s="47">
        <v>29</v>
      </c>
      <c r="E181" s="42">
        <f t="shared" si="8"/>
        <v>11.153846153846155</v>
      </c>
      <c r="F181" s="75">
        <v>260</v>
      </c>
      <c r="G181" s="47"/>
      <c r="H181" s="42">
        <f t="shared" si="7"/>
        <v>0</v>
      </c>
    </row>
    <row r="182" spans="1:8" ht="21" customHeight="1">
      <c r="A182" s="45">
        <v>512221</v>
      </c>
      <c r="B182" s="45" t="s">
        <v>99</v>
      </c>
      <c r="C182" s="47">
        <v>1560</v>
      </c>
      <c r="D182" s="47">
        <v>165</v>
      </c>
      <c r="E182" s="42">
        <f t="shared" si="8"/>
        <v>10.576923076923077</v>
      </c>
      <c r="F182" s="75">
        <v>3960</v>
      </c>
      <c r="G182" s="47">
        <v>199</v>
      </c>
      <c r="H182" s="42">
        <f t="shared" si="7"/>
        <v>5.025252525252525</v>
      </c>
    </row>
    <row r="183" spans="1:8" ht="21" customHeight="1">
      <c r="A183" s="45">
        <v>512222</v>
      </c>
      <c r="B183" s="45" t="s">
        <v>100</v>
      </c>
      <c r="C183" s="47">
        <v>480</v>
      </c>
      <c r="D183" s="47"/>
      <c r="E183" s="42">
        <f t="shared" si="8"/>
        <v>0</v>
      </c>
      <c r="F183" s="75">
        <v>780</v>
      </c>
      <c r="G183" s="47">
        <v>295</v>
      </c>
      <c r="H183" s="42">
        <f t="shared" si="7"/>
        <v>37.82051282051282</v>
      </c>
    </row>
    <row r="184" spans="1:8" ht="20.25" customHeight="1">
      <c r="A184" s="45">
        <v>512231</v>
      </c>
      <c r="B184" s="45" t="s">
        <v>245</v>
      </c>
      <c r="C184" s="47">
        <v>0</v>
      </c>
      <c r="D184" s="47"/>
      <c r="E184" s="42" t="e">
        <f t="shared" si="8"/>
        <v>#DIV/0!</v>
      </c>
      <c r="F184" s="75">
        <v>96</v>
      </c>
      <c r="G184" s="47"/>
      <c r="H184" s="42">
        <f t="shared" si="7"/>
        <v>0</v>
      </c>
    </row>
    <row r="185" spans="1:8" ht="21" customHeight="1">
      <c r="A185" s="45">
        <v>512232</v>
      </c>
      <c r="B185" s="45" t="s">
        <v>101</v>
      </c>
      <c r="C185" s="47">
        <v>50</v>
      </c>
      <c r="D185" s="47"/>
      <c r="E185" s="42">
        <f t="shared" si="8"/>
        <v>0</v>
      </c>
      <c r="F185" s="75">
        <v>50</v>
      </c>
      <c r="G185" s="47"/>
      <c r="H185" s="42">
        <f t="shared" si="7"/>
        <v>0</v>
      </c>
    </row>
    <row r="186" spans="1:8" ht="21" customHeight="1">
      <c r="A186" s="45">
        <v>512251</v>
      </c>
      <c r="B186" s="45" t="s">
        <v>102</v>
      </c>
      <c r="C186" s="47">
        <v>540</v>
      </c>
      <c r="D186" s="47">
        <v>21</v>
      </c>
      <c r="E186" s="42">
        <f t="shared" si="8"/>
        <v>3.888888888888889</v>
      </c>
      <c r="F186" s="75">
        <v>540</v>
      </c>
      <c r="G186" s="47"/>
      <c r="H186" s="42">
        <f t="shared" si="7"/>
        <v>0</v>
      </c>
    </row>
    <row r="187" spans="1:8" ht="21" customHeight="1">
      <c r="A187" s="45">
        <v>5122511</v>
      </c>
      <c r="B187" s="55" t="s">
        <v>159</v>
      </c>
      <c r="C187" s="47">
        <v>588</v>
      </c>
      <c r="D187" s="47">
        <v>61</v>
      </c>
      <c r="E187" s="42">
        <f t="shared" si="8"/>
        <v>10.374149659863946</v>
      </c>
      <c r="F187" s="75">
        <v>588</v>
      </c>
      <c r="G187" s="47"/>
      <c r="H187" s="42">
        <f t="shared" si="7"/>
        <v>0</v>
      </c>
    </row>
    <row r="188" spans="1:8" ht="21" customHeight="1">
      <c r="A188" s="45">
        <v>512411</v>
      </c>
      <c r="B188" s="55" t="s">
        <v>148</v>
      </c>
      <c r="C188" s="47">
        <v>240</v>
      </c>
      <c r="D188" s="47"/>
      <c r="E188" s="42">
        <f t="shared" si="8"/>
        <v>0</v>
      </c>
      <c r="F188" s="75">
        <v>240</v>
      </c>
      <c r="G188" s="47"/>
      <c r="H188" s="42">
        <f t="shared" si="7"/>
        <v>0</v>
      </c>
    </row>
    <row r="189" spans="1:8" ht="21" customHeight="1">
      <c r="A189" s="45">
        <v>512511</v>
      </c>
      <c r="B189" s="45" t="s">
        <v>103</v>
      </c>
      <c r="C189" s="47">
        <v>200</v>
      </c>
      <c r="D189" s="47"/>
      <c r="E189" s="42">
        <f t="shared" si="8"/>
        <v>0</v>
      </c>
      <c r="F189" s="75">
        <v>200</v>
      </c>
      <c r="G189" s="47"/>
      <c r="H189" s="42">
        <f t="shared" si="7"/>
        <v>0</v>
      </c>
    </row>
    <row r="190" spans="1:8" ht="21" customHeight="1">
      <c r="A190" s="45">
        <v>512521</v>
      </c>
      <c r="B190" s="45" t="s">
        <v>104</v>
      </c>
      <c r="C190" s="47">
        <v>1320</v>
      </c>
      <c r="D190" s="47"/>
      <c r="E190" s="42">
        <f t="shared" si="8"/>
        <v>0</v>
      </c>
      <c r="F190" s="75">
        <v>14098</v>
      </c>
      <c r="G190" s="47">
        <v>13024</v>
      </c>
      <c r="H190" s="42">
        <f t="shared" si="7"/>
        <v>92.38189814158036</v>
      </c>
    </row>
    <row r="191" spans="1:8" ht="21" customHeight="1">
      <c r="A191" s="45">
        <v>512531</v>
      </c>
      <c r="B191" s="53" t="s">
        <v>121</v>
      </c>
      <c r="C191" s="47">
        <v>300</v>
      </c>
      <c r="D191" s="47"/>
      <c r="E191" s="42">
        <f t="shared" si="8"/>
        <v>0</v>
      </c>
      <c r="F191" s="75">
        <v>300</v>
      </c>
      <c r="G191" s="47">
        <v>21</v>
      </c>
      <c r="H191" s="42">
        <f t="shared" si="7"/>
        <v>7.000000000000001</v>
      </c>
    </row>
    <row r="192" spans="1:8" ht="21" customHeight="1">
      <c r="A192" s="45">
        <v>512811</v>
      </c>
      <c r="B192" s="53" t="s">
        <v>158</v>
      </c>
      <c r="C192" s="47">
        <v>300</v>
      </c>
      <c r="D192" s="47">
        <v>0</v>
      </c>
      <c r="E192" s="42">
        <f t="shared" si="8"/>
        <v>0</v>
      </c>
      <c r="F192" s="75">
        <v>300</v>
      </c>
      <c r="G192" s="47">
        <v>0</v>
      </c>
      <c r="H192" s="42">
        <f t="shared" si="7"/>
        <v>0</v>
      </c>
    </row>
    <row r="193" spans="1:8" ht="21" customHeight="1">
      <c r="A193" s="43">
        <v>515</v>
      </c>
      <c r="B193" s="58" t="s">
        <v>169</v>
      </c>
      <c r="C193" s="48">
        <f>C194</f>
        <v>840</v>
      </c>
      <c r="D193" s="48">
        <f>D194</f>
        <v>0</v>
      </c>
      <c r="E193" s="42">
        <f t="shared" si="8"/>
        <v>0</v>
      </c>
      <c r="F193" s="83">
        <f>F194</f>
        <v>840</v>
      </c>
      <c r="G193" s="48">
        <f>G194</f>
        <v>60</v>
      </c>
      <c r="H193" s="42">
        <f t="shared" si="7"/>
        <v>7.142857142857142</v>
      </c>
    </row>
    <row r="194" spans="1:8" ht="21" customHeight="1">
      <c r="A194" s="63">
        <v>515111</v>
      </c>
      <c r="B194" s="63" t="s">
        <v>168</v>
      </c>
      <c r="C194" s="47">
        <v>840</v>
      </c>
      <c r="D194" s="47">
        <v>0</v>
      </c>
      <c r="E194" s="42">
        <f t="shared" si="8"/>
        <v>0</v>
      </c>
      <c r="F194" s="75">
        <v>840</v>
      </c>
      <c r="G194" s="47">
        <v>60</v>
      </c>
      <c r="H194" s="42">
        <f t="shared" si="7"/>
        <v>7.142857142857142</v>
      </c>
    </row>
    <row r="195" spans="1:8" ht="21" customHeight="1">
      <c r="A195" s="43"/>
      <c r="B195" s="64" t="s">
        <v>105</v>
      </c>
      <c r="C195" s="69">
        <f>C2+C176</f>
        <v>3001696</v>
      </c>
      <c r="D195" s="69">
        <f>D176+D2</f>
        <v>1074709</v>
      </c>
      <c r="E195" s="70">
        <f>D195/C195*100</f>
        <v>35.80339248211678</v>
      </c>
      <c r="F195" s="69">
        <f>F2+F176</f>
        <v>3243441</v>
      </c>
      <c r="G195" s="69">
        <f>G2+G176</f>
        <v>1734460</v>
      </c>
      <c r="H195" s="70">
        <f>G195/F195*100</f>
        <v>53.47592263895042</v>
      </c>
    </row>
    <row r="196" spans="1:8" s="16" customFormat="1" ht="15">
      <c r="A196" s="20"/>
      <c r="B196" s="20"/>
      <c r="C196" s="20"/>
      <c r="D196" s="20"/>
      <c r="E196" s="20"/>
      <c r="F196" s="19"/>
      <c r="G196" s="20"/>
      <c r="H196" s="20"/>
    </row>
    <row r="197" spans="1:8" s="19" customFormat="1" ht="18" customHeight="1">
      <c r="A197" s="20"/>
      <c r="B197" s="20"/>
      <c r="D197" s="80"/>
      <c r="E197" s="20"/>
      <c r="G197" s="80"/>
      <c r="H197" s="20"/>
    </row>
    <row r="198" spans="1:8" s="19" customFormat="1" ht="18" customHeight="1">
      <c r="A198" s="20"/>
      <c r="B198" s="20"/>
      <c r="D198" s="81"/>
      <c r="E198" s="20"/>
      <c r="G198" s="81"/>
      <c r="H198" s="20"/>
    </row>
    <row r="199" spans="1:9" ht="18" customHeight="1">
      <c r="A199" s="65"/>
      <c r="B199" s="19"/>
      <c r="C199" s="19"/>
      <c r="D199" s="80"/>
      <c r="E199" s="19"/>
      <c r="F199" s="19"/>
      <c r="G199" s="80"/>
      <c r="H199" s="19"/>
      <c r="I199" s="95"/>
    </row>
    <row r="200" spans="1:8" ht="15">
      <c r="A200" s="97"/>
      <c r="B200" s="97"/>
      <c r="C200" s="20"/>
      <c r="D200" s="66"/>
      <c r="E200" s="20"/>
      <c r="F200" s="85"/>
      <c r="G200" s="66"/>
      <c r="H200" s="20"/>
    </row>
    <row r="201" spans="1:8" ht="15" customHeight="1">
      <c r="A201" s="19"/>
      <c r="B201" s="20"/>
      <c r="C201" s="19"/>
      <c r="D201" s="66"/>
      <c r="E201" s="20"/>
      <c r="F201" s="85"/>
      <c r="G201" s="66"/>
      <c r="H201" s="20"/>
    </row>
    <row r="202" spans="1:8" ht="15">
      <c r="A202" s="34"/>
      <c r="B202" s="34"/>
      <c r="C202" s="68"/>
      <c r="D202" s="20"/>
      <c r="E202" s="20"/>
      <c r="F202" s="85"/>
      <c r="G202" s="20"/>
      <c r="H202" s="20"/>
    </row>
    <row r="203" spans="1:8" ht="15">
      <c r="A203" s="65"/>
      <c r="B203" s="67"/>
      <c r="C203" s="33"/>
      <c r="D203" s="20"/>
      <c r="E203" s="20"/>
      <c r="F203" s="85"/>
      <c r="G203" s="20"/>
      <c r="H203" s="20"/>
    </row>
    <row r="204" spans="1:8" ht="15">
      <c r="A204" s="97"/>
      <c r="B204" s="97"/>
      <c r="C204" s="68"/>
      <c r="D204" s="20"/>
      <c r="E204" s="19"/>
      <c r="F204" s="85"/>
      <c r="G204" s="19"/>
      <c r="H204" s="20"/>
    </row>
    <row r="205" spans="1:8" ht="15">
      <c r="A205" s="20"/>
      <c r="B205" s="20"/>
      <c r="C205" s="20"/>
      <c r="D205" s="20"/>
      <c r="E205" s="20"/>
      <c r="F205" s="20"/>
      <c r="G205" s="20"/>
      <c r="H205" s="20"/>
    </row>
    <row r="207" ht="17.25">
      <c r="C207" s="20"/>
    </row>
  </sheetData>
  <sheetProtection/>
  <mergeCells count="2">
    <mergeCell ref="A204:B204"/>
    <mergeCell ref="A200:B200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2021-09-17T06:49:06Z</cp:lastPrinted>
  <dcterms:created xsi:type="dcterms:W3CDTF">2011-04-14T09:02:26Z</dcterms:created>
  <dcterms:modified xsi:type="dcterms:W3CDTF">2022-03-31T12:01:58Z</dcterms:modified>
  <cp:category/>
  <cp:version/>
  <cp:contentType/>
  <cp:contentStatus/>
</cp:coreProperties>
</file>